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'DC37'!$A$1:$AA$56</definedName>
    <definedName name="_xlnm.Print_Area" localSheetId="12">'DC38'!$A$1:$AA$56</definedName>
    <definedName name="_xlnm.Print_Area" localSheetId="18">'DC39'!$A$1:$AA$56</definedName>
    <definedName name="_xlnm.Print_Area" localSheetId="22">'DC40'!$A$1:$AA$56</definedName>
    <definedName name="_xlnm.Print_Area" localSheetId="1">'NW371'!$A$1:$AA$56</definedName>
    <definedName name="_xlnm.Print_Area" localSheetId="2">'NW372'!$A$1:$AA$56</definedName>
    <definedName name="_xlnm.Print_Area" localSheetId="3">'NW373'!$A$1:$AA$56</definedName>
    <definedName name="_xlnm.Print_Area" localSheetId="4">'NW374'!$A$1:$AA$56</definedName>
    <definedName name="_xlnm.Print_Area" localSheetId="5">'NW375'!$A$1:$AA$56</definedName>
    <definedName name="_xlnm.Print_Area" localSheetId="7">'NW381'!$A$1:$AA$56</definedName>
    <definedName name="_xlnm.Print_Area" localSheetId="8">'NW382'!$A$1:$AA$56</definedName>
    <definedName name="_xlnm.Print_Area" localSheetId="9">'NW383'!$A$1:$AA$56</definedName>
    <definedName name="_xlnm.Print_Area" localSheetId="10">'NW384'!$A$1:$AA$56</definedName>
    <definedName name="_xlnm.Print_Area" localSheetId="11">'NW385'!$A$1:$AA$56</definedName>
    <definedName name="_xlnm.Print_Area" localSheetId="13">'NW392'!$A$1:$AA$56</definedName>
    <definedName name="_xlnm.Print_Area" localSheetId="14">'NW393'!$A$1:$AA$56</definedName>
    <definedName name="_xlnm.Print_Area" localSheetId="15">'NW394'!$A$1:$AA$56</definedName>
    <definedName name="_xlnm.Print_Area" localSheetId="16">'NW396'!$A$1:$AA$56</definedName>
    <definedName name="_xlnm.Print_Area" localSheetId="17">'NW397'!$A$1:$AA$56</definedName>
    <definedName name="_xlnm.Print_Area" localSheetId="19">'NW403'!$A$1:$AA$56</definedName>
    <definedName name="_xlnm.Print_Area" localSheetId="20">'NW404'!$A$1:$AA$56</definedName>
    <definedName name="_xlnm.Print_Area" localSheetId="21">'NW405'!$A$1:$AA$56</definedName>
    <definedName name="_xlnm.Print_Area" localSheetId="0">'Summary'!$A$1:$AA$56</definedName>
  </definedNames>
  <calcPr fullCalcOnLoad="1"/>
</workbook>
</file>

<file path=xl/sharedStrings.xml><?xml version="1.0" encoding="utf-8"?>
<sst xmlns="http://schemas.openxmlformats.org/spreadsheetml/2006/main" count="1679" uniqueCount="93">
  <si>
    <t>North West: Moretele(NW371) - Table C4 Quarterly Budgeted Financial Performance ( All ) for 3rd Quarter ended 31 March 2020 (Figures Finalised as at 2020/05/14)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</si>
  <si>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</si>
  <si>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</si>
  <si>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</si>
  <si>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</si>
  <si>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</si>
  <si>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</si>
  <si>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</si>
  <si>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</si>
  <si>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</si>
  <si>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</si>
  <si>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</si>
  <si>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</si>
  <si>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</si>
  <si>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</si>
  <si>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</si>
  <si>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</si>
  <si>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</si>
  <si>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</si>
  <si>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</si>
  <si>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</si>
  <si>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</si>
  <si>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</si>
  <si>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</si>
  <si>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</si>
  <si>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</si>
  <si>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</si>
  <si>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</si>
  <si>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</si>
  <si>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</si>
  <si>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</si>
  <si>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</si>
  <si>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</si>
  <si>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</si>
  <si>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</si>
  <si>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</si>
  <si>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</si>
  <si>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</si>
  <si>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</si>
  <si>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</si>
  <si>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</si>
  <si>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</si>
  <si>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</si>
  <si>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</si>
  <si>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</si>
  <si>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</si>
  <si>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</si>
  <si>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</si>
  <si>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</si>
  <si>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</si>
  <si>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</si>
  <si>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</si>
  <si>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</si>
  <si>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</si>
  <si>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</si>
  <si>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</si>
  <si>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</si>
  <si>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</si>
  <si>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</si>
  <si>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</si>
  <si>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</si>
  <si>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</si>
  <si>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</si>
  <si>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</si>
  <si>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</si>
  <si>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</si>
  <si>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</si>
  <si>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</si>
  <si>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</si>
  <si>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</si>
  <si>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North West: Madibeng(NW372) - Table C4 Quarterly Budgeted Financial Performance ( All ) for 3rd Quarter ended 31 March 2020 (Figures Finalised as at 2020/05/14)</t>
  </si>
  <si>
    <t>North West: Rustenburg(NW373) - Table C4 Quarterly Budgeted Financial Performance ( All ) for 3rd Quarter ended 31 March 2020 (Figures Finalised as at 2020/05/14)</t>
  </si>
  <si>
    <t>North West: Kgetlengrivier(NW374) - Table C4 Quarterly Budgeted Financial Performance ( All ) for 3rd Quarter ended 31 March 2020 (Figures Finalised as at 2020/05/14)</t>
  </si>
  <si>
    <t>North West: Moses Kotane(NW375) - Table C4 Quarterly Budgeted Financial Performance ( All ) for 3rd Quarter ended 31 March 2020 (Figures Finalised as at 2020/05/14)</t>
  </si>
  <si>
    <t>North West: Bojanala Platinum(DC37) - Table C4 Quarterly Budgeted Financial Performance ( All ) for 3rd Quarter ended 31 March 2020 (Figures Finalised as at 2020/05/14)</t>
  </si>
  <si>
    <t>North West: Ratlou(NW381) - Table C4 Quarterly Budgeted Financial Performance ( All ) for 3rd Quarter ended 31 March 2020 (Figures Finalised as at 2020/05/14)</t>
  </si>
  <si>
    <t>North West: Tswaing(NW382) - Table C4 Quarterly Budgeted Financial Performance ( All ) for 3rd Quarter ended 31 March 2020 (Figures Finalised as at 2020/05/14)</t>
  </si>
  <si>
    <t>North West: Mafikeng(NW383) - Table C4 Quarterly Budgeted Financial Performance ( All ) for 3rd Quarter ended 31 March 2020 (Figures Finalised as at 2020/05/14)</t>
  </si>
  <si>
    <t>North West: Ditsobotla(NW384) - Table C4 Quarterly Budgeted Financial Performance ( All ) for 3rd Quarter ended 31 March 2020 (Figures Finalised as at 2020/05/14)</t>
  </si>
  <si>
    <t>North West: Ramotshere Moiloa(NW385) - Table C4 Quarterly Budgeted Financial Performance ( All ) for 3rd Quarter ended 31 March 2020 (Figures Finalised as at 2020/05/14)</t>
  </si>
  <si>
    <t>North West: Ngaka Modiri Molema(DC38) - Table C4 Quarterly Budgeted Financial Performance ( All ) for 3rd Quarter ended 31 March 2020 (Figures Finalised as at 2020/05/14)</t>
  </si>
  <si>
    <t>North West: Naledi (NW)(NW392) - Table C4 Quarterly Budgeted Financial Performance ( All ) for 3rd Quarter ended 31 March 2020 (Figures Finalised as at 2020/05/14)</t>
  </si>
  <si>
    <t>North West: Mamusa(NW393) - Table C4 Quarterly Budgeted Financial Performance ( All ) for 3rd Quarter ended 31 March 2020 (Figures Finalised as at 2020/05/14)</t>
  </si>
  <si>
    <t>North West: Greater Taung(NW394) - Table C4 Quarterly Budgeted Financial Performance ( All ) for 3rd Quarter ended 31 March 2020 (Figures Finalised as at 2020/05/14)</t>
  </si>
  <si>
    <t>North West: Lekwa-Teemane(NW396) - Table C4 Quarterly Budgeted Financial Performance ( All ) for 3rd Quarter ended 31 March 2020 (Figures Finalised as at 2020/05/14)</t>
  </si>
  <si>
    <t>North West: Kagisano-Molopo(NW397) - Table C4 Quarterly Budgeted Financial Performance ( All ) for 3rd Quarter ended 31 March 2020 (Figures Finalised as at 2020/05/14)</t>
  </si>
  <si>
    <t>North West: Dr Ruth Segomotsi Mompati(DC39) - Table C4 Quarterly Budgeted Financial Performance ( All ) for 3rd Quarter ended 31 March 2020 (Figures Finalised as at 2020/05/14)</t>
  </si>
  <si>
    <t>North West: City of Matlosana(NW403) - Table C4 Quarterly Budgeted Financial Performance ( All ) for 3rd Quarter ended 31 March 2020 (Figures Finalised as at 2020/05/14)</t>
  </si>
  <si>
    <t>North West: Maquassi Hills(NW404) - Table C4 Quarterly Budgeted Financial Performance ( All ) for 3rd Quarter ended 31 March 2020 (Figures Finalised as at 2020/05/14)</t>
  </si>
  <si>
    <t>North West: J B Marks(NW405) - Table C4 Quarterly Budgeted Financial Performance ( All ) for 3rd Quarter ended 31 March 2020 (Figures Finalised as at 2020/05/14)</t>
  </si>
  <si>
    <t>North West: Dr Kenneth Kaunda(DC40) - Table C4 Quarterly Budgeted Financial Performance ( All ) for 3rd Quarter ended 31 March 2020 (Figures Finalised as at 2020/05/14)</t>
  </si>
  <si>
    <t>Summary - Table C4 Quarterly Budgeted Financial Performance ( All ) for 3rd Quarter ended 31 March 2020 (Figures Finalised as at 2020/05/14)</t>
  </si>
  <si>
    <t>Ref</t>
  </si>
</sst>
</file>

<file path=xl/styles.xml><?xml version="1.0" encoding="utf-8"?>
<styleSheet xmlns="http://schemas.openxmlformats.org/spreadsheetml/2006/main">
  <numFmts count="2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#,###,;\(#,###,\)"/>
    <numFmt numFmtId="179" formatCode="_ * #,##0.00_ ;_ * \(#,##0.00\)_ ;_ * &quot;-&quot;??_ ;_ @_ "/>
    <numFmt numFmtId="180" formatCode="_(* #,##0,_);_(* \(#,##0,\);_(* &quot;–&quot;?_);_(@_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9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81" fontId="5" fillId="0" borderId="13" xfId="0" applyNumberFormat="1" applyFont="1" applyFill="1" applyBorder="1" applyAlignment="1" applyProtection="1">
      <alignment/>
      <protection/>
    </xf>
    <xf numFmtId="181" fontId="5" fillId="0" borderId="14" xfId="0" applyNumberFormat="1" applyFont="1" applyFill="1" applyBorder="1" applyAlignment="1" applyProtection="1">
      <alignment/>
      <protection/>
    </xf>
    <xf numFmtId="181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81" fontId="3" fillId="0" borderId="23" xfId="0" applyNumberFormat="1" applyFont="1" applyBorder="1" applyAlignment="1" applyProtection="1">
      <alignment horizontal="center"/>
      <protection/>
    </xf>
    <xf numFmtId="181" fontId="3" fillId="0" borderId="15" xfId="0" applyNumberFormat="1" applyFont="1" applyBorder="1" applyAlignment="1" applyProtection="1">
      <alignment horizontal="center"/>
      <protection/>
    </xf>
    <xf numFmtId="181" fontId="3" fillId="0" borderId="10" xfId="0" applyNumberFormat="1" applyFont="1" applyBorder="1" applyAlignment="1" applyProtection="1">
      <alignment horizontal="center"/>
      <protection/>
    </xf>
    <xf numFmtId="179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81" fontId="5" fillId="0" borderId="11" xfId="0" applyNumberFormat="1" applyFont="1" applyBorder="1" applyAlignment="1" applyProtection="1">
      <alignment/>
      <protection/>
    </xf>
    <xf numFmtId="179" fontId="5" fillId="0" borderId="11" xfId="0" applyNumberFormat="1" applyFont="1" applyBorder="1" applyAlignment="1" applyProtection="1">
      <alignment/>
      <protection/>
    </xf>
    <xf numFmtId="181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81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81" fontId="3" fillId="0" borderId="27" xfId="0" applyNumberFormat="1" applyFont="1" applyBorder="1" applyAlignment="1" applyProtection="1">
      <alignment vertical="top"/>
      <protection/>
    </xf>
    <xf numFmtId="181" fontId="3" fillId="0" borderId="28" xfId="0" applyNumberFormat="1" applyFont="1" applyBorder="1" applyAlignment="1" applyProtection="1">
      <alignment vertical="top"/>
      <protection/>
    </xf>
    <xf numFmtId="181" fontId="3" fillId="0" borderId="26" xfId="0" applyNumberFormat="1" applyFont="1" applyBorder="1" applyAlignment="1" applyProtection="1">
      <alignment vertical="top"/>
      <protection/>
    </xf>
    <xf numFmtId="179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81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81" fontId="3" fillId="0" borderId="29" xfId="0" applyNumberFormat="1" applyFont="1" applyBorder="1" applyAlignment="1" applyProtection="1">
      <alignment/>
      <protection/>
    </xf>
    <xf numFmtId="181" fontId="3" fillId="0" borderId="30" xfId="0" applyNumberFormat="1" applyFont="1" applyBorder="1" applyAlignment="1" applyProtection="1">
      <alignment/>
      <protection/>
    </xf>
    <xf numFmtId="181" fontId="3" fillId="0" borderId="31" xfId="0" applyNumberFormat="1" applyFont="1" applyBorder="1" applyAlignment="1" applyProtection="1">
      <alignment/>
      <protection/>
    </xf>
    <xf numFmtId="179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81" fontId="3" fillId="0" borderId="13" xfId="0" applyNumberFormat="1" applyFont="1" applyBorder="1" applyAlignment="1" applyProtection="1">
      <alignment/>
      <protection/>
    </xf>
    <xf numFmtId="181" fontId="3" fillId="0" borderId="14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79" fontId="3" fillId="0" borderId="11" xfId="0" applyNumberFormat="1" applyFont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181" fontId="5" fillId="0" borderId="13" xfId="42" applyNumberFormat="1" applyFont="1" applyFill="1" applyBorder="1" applyAlignment="1" applyProtection="1">
      <alignment/>
      <protection/>
    </xf>
    <xf numFmtId="181" fontId="3" fillId="0" borderId="11" xfId="42" applyNumberFormat="1" applyFont="1" applyFill="1" applyBorder="1" applyAlignment="1" applyProtection="1">
      <alignment/>
      <protection/>
    </xf>
    <xf numFmtId="179" fontId="3" fillId="0" borderId="11" xfId="42" applyNumberFormat="1" applyFont="1" applyFill="1" applyBorder="1" applyAlignment="1" applyProtection="1">
      <alignment/>
      <protection/>
    </xf>
    <xf numFmtId="181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79" fontId="3" fillId="0" borderId="31" xfId="0" applyNumberFormat="1" applyFont="1" applyFill="1" applyBorder="1" applyAlignment="1" applyProtection="1">
      <alignment vertical="top"/>
      <protection/>
    </xf>
    <xf numFmtId="181" fontId="5" fillId="0" borderId="14" xfId="42" applyNumberFormat="1" applyFont="1" applyFill="1" applyBorder="1" applyAlignment="1" applyProtection="1">
      <alignment/>
      <protection/>
    </xf>
    <xf numFmtId="181" fontId="5" fillId="0" borderId="11" xfId="42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79" fontId="3" fillId="0" borderId="31" xfId="0" applyNumberFormat="1" applyFont="1" applyFill="1" applyBorder="1" applyAlignment="1" applyProtection="1">
      <alignment/>
      <protection/>
    </xf>
    <xf numFmtId="181" fontId="5" fillId="0" borderId="24" xfId="42" applyNumberFormat="1" applyFont="1" applyFill="1" applyBorder="1" applyAlignment="1" applyProtection="1">
      <alignment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81" fontId="3" fillId="0" borderId="22" xfId="0" applyNumberFormat="1" applyFont="1" applyFill="1" applyBorder="1" applyAlignment="1" applyProtection="1">
      <alignment/>
      <protection/>
    </xf>
    <xf numFmtId="181" fontId="3" fillId="0" borderId="20" xfId="0" applyNumberFormat="1" applyFont="1" applyBorder="1" applyAlignment="1" applyProtection="1">
      <alignment/>
      <protection/>
    </xf>
    <xf numFmtId="181" fontId="3" fillId="0" borderId="21" xfId="0" applyNumberFormat="1" applyFont="1" applyFill="1" applyBorder="1" applyAlignment="1" applyProtection="1">
      <alignment/>
      <protection/>
    </xf>
    <xf numFmtId="181" fontId="3" fillId="0" borderId="21" xfId="0" applyNumberFormat="1" applyFont="1" applyBorder="1" applyAlignment="1" applyProtection="1">
      <alignment/>
      <protection/>
    </xf>
    <xf numFmtId="179" fontId="3" fillId="0" borderId="21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1558047637</v>
      </c>
      <c r="D5" s="6"/>
      <c r="E5" s="7">
        <v>2111340486</v>
      </c>
      <c r="F5" s="8">
        <v>2159796627</v>
      </c>
      <c r="G5" s="8">
        <v>218038777</v>
      </c>
      <c r="H5" s="8">
        <v>166858716</v>
      </c>
      <c r="I5" s="8">
        <v>162153586</v>
      </c>
      <c r="J5" s="8">
        <v>547051079</v>
      </c>
      <c r="K5" s="8">
        <v>164221170</v>
      </c>
      <c r="L5" s="8">
        <v>162697610</v>
      </c>
      <c r="M5" s="8">
        <v>151863367</v>
      </c>
      <c r="N5" s="8">
        <v>478782147</v>
      </c>
      <c r="O5" s="8">
        <v>161459148</v>
      </c>
      <c r="P5" s="8">
        <v>154829413</v>
      </c>
      <c r="Q5" s="8">
        <v>168116805</v>
      </c>
      <c r="R5" s="8">
        <v>484405366</v>
      </c>
      <c r="S5" s="8"/>
      <c r="T5" s="8"/>
      <c r="U5" s="8"/>
      <c r="V5" s="8"/>
      <c r="W5" s="8">
        <v>1510238592</v>
      </c>
      <c r="X5" s="8">
        <v>1627202596</v>
      </c>
      <c r="Y5" s="8">
        <v>-116964004</v>
      </c>
      <c r="Z5" s="2">
        <v>-7.19</v>
      </c>
      <c r="AA5" s="6">
        <v>2159796627</v>
      </c>
    </row>
    <row r="6" spans="1:27" ht="13.5">
      <c r="A6" s="23" t="s">
        <v>32</v>
      </c>
      <c r="B6" s="24"/>
      <c r="C6" s="6">
        <v>2116958843</v>
      </c>
      <c r="D6" s="6"/>
      <c r="E6" s="7">
        <v>5166243869</v>
      </c>
      <c r="F6" s="8">
        <v>5176037228</v>
      </c>
      <c r="G6" s="8">
        <v>403008593</v>
      </c>
      <c r="H6" s="8">
        <v>330435824</v>
      </c>
      <c r="I6" s="8">
        <v>337864101</v>
      </c>
      <c r="J6" s="8">
        <v>1071308518</v>
      </c>
      <c r="K6" s="8">
        <v>769158205</v>
      </c>
      <c r="L6" s="8">
        <v>1322586489</v>
      </c>
      <c r="M6" s="8">
        <v>347882564</v>
      </c>
      <c r="N6" s="8">
        <v>2439627258</v>
      </c>
      <c r="O6" s="8">
        <v>381663683</v>
      </c>
      <c r="P6" s="8">
        <v>455948924</v>
      </c>
      <c r="Q6" s="8">
        <v>380241566</v>
      </c>
      <c r="R6" s="8">
        <v>1217854173</v>
      </c>
      <c r="S6" s="8"/>
      <c r="T6" s="8"/>
      <c r="U6" s="8"/>
      <c r="V6" s="8"/>
      <c r="W6" s="8">
        <v>4728789949</v>
      </c>
      <c r="X6" s="8">
        <v>3828456742</v>
      </c>
      <c r="Y6" s="8">
        <v>900333207</v>
      </c>
      <c r="Z6" s="2">
        <v>23.52</v>
      </c>
      <c r="AA6" s="6">
        <v>5176037228</v>
      </c>
    </row>
    <row r="7" spans="1:27" ht="13.5">
      <c r="A7" s="25" t="s">
        <v>33</v>
      </c>
      <c r="B7" s="24"/>
      <c r="C7" s="6">
        <v>1405227006</v>
      </c>
      <c r="D7" s="6"/>
      <c r="E7" s="7">
        <v>2111731525</v>
      </c>
      <c r="F7" s="8">
        <v>2086480842</v>
      </c>
      <c r="G7" s="8">
        <v>154381221</v>
      </c>
      <c r="H7" s="8">
        <v>144927485</v>
      </c>
      <c r="I7" s="8">
        <v>178600100</v>
      </c>
      <c r="J7" s="8">
        <v>477908806</v>
      </c>
      <c r="K7" s="8">
        <v>188206981</v>
      </c>
      <c r="L7" s="8">
        <v>198405095</v>
      </c>
      <c r="M7" s="8">
        <v>169343302</v>
      </c>
      <c r="N7" s="8">
        <v>555955378</v>
      </c>
      <c r="O7" s="8">
        <v>159651900</v>
      </c>
      <c r="P7" s="8">
        <v>176120306</v>
      </c>
      <c r="Q7" s="8">
        <v>127745572</v>
      </c>
      <c r="R7" s="8">
        <v>463517778</v>
      </c>
      <c r="S7" s="8"/>
      <c r="T7" s="8"/>
      <c r="U7" s="8"/>
      <c r="V7" s="8"/>
      <c r="W7" s="8">
        <v>1497381962</v>
      </c>
      <c r="X7" s="8">
        <v>1557378238</v>
      </c>
      <c r="Y7" s="8">
        <v>-59996276</v>
      </c>
      <c r="Z7" s="2">
        <v>-3.85</v>
      </c>
      <c r="AA7" s="6">
        <v>2086480842</v>
      </c>
    </row>
    <row r="8" spans="1:27" ht="13.5">
      <c r="A8" s="25" t="s">
        <v>34</v>
      </c>
      <c r="B8" s="24"/>
      <c r="C8" s="6">
        <v>453113120</v>
      </c>
      <c r="D8" s="6"/>
      <c r="E8" s="7">
        <v>775026867</v>
      </c>
      <c r="F8" s="8">
        <v>779984083</v>
      </c>
      <c r="G8" s="8">
        <v>43998035</v>
      </c>
      <c r="H8" s="8">
        <v>40988533</v>
      </c>
      <c r="I8" s="8">
        <v>44038573</v>
      </c>
      <c r="J8" s="8">
        <v>129025141</v>
      </c>
      <c r="K8" s="8">
        <v>50716070</v>
      </c>
      <c r="L8" s="8">
        <v>48378148</v>
      </c>
      <c r="M8" s="8">
        <v>42087328</v>
      </c>
      <c r="N8" s="8">
        <v>141181546</v>
      </c>
      <c r="O8" s="8">
        <v>45723892</v>
      </c>
      <c r="P8" s="8">
        <v>44781227</v>
      </c>
      <c r="Q8" s="8">
        <v>50382140</v>
      </c>
      <c r="R8" s="8">
        <v>140887259</v>
      </c>
      <c r="S8" s="8"/>
      <c r="T8" s="8"/>
      <c r="U8" s="8"/>
      <c r="V8" s="8"/>
      <c r="W8" s="8">
        <v>411093946</v>
      </c>
      <c r="X8" s="8">
        <v>578062507</v>
      </c>
      <c r="Y8" s="8">
        <v>-166968561</v>
      </c>
      <c r="Z8" s="2">
        <v>-28.88</v>
      </c>
      <c r="AA8" s="6">
        <v>779984083</v>
      </c>
    </row>
    <row r="9" spans="1:27" ht="13.5">
      <c r="A9" s="25" t="s">
        <v>35</v>
      </c>
      <c r="B9" s="24"/>
      <c r="C9" s="6">
        <v>392913457</v>
      </c>
      <c r="D9" s="6"/>
      <c r="E9" s="7">
        <v>638052101</v>
      </c>
      <c r="F9" s="8">
        <v>624558867</v>
      </c>
      <c r="G9" s="8">
        <v>44410841</v>
      </c>
      <c r="H9" s="8">
        <v>45552383</v>
      </c>
      <c r="I9" s="8">
        <v>39373467</v>
      </c>
      <c r="J9" s="8">
        <v>129336691</v>
      </c>
      <c r="K9" s="8">
        <v>51448265</v>
      </c>
      <c r="L9" s="8">
        <v>43834308</v>
      </c>
      <c r="M9" s="8">
        <v>43026167</v>
      </c>
      <c r="N9" s="8">
        <v>138308740</v>
      </c>
      <c r="O9" s="8">
        <v>48073193</v>
      </c>
      <c r="P9" s="8">
        <v>46223332</v>
      </c>
      <c r="Q9" s="8">
        <v>49240912</v>
      </c>
      <c r="R9" s="8">
        <v>143537437</v>
      </c>
      <c r="S9" s="8"/>
      <c r="T9" s="8"/>
      <c r="U9" s="8"/>
      <c r="V9" s="8"/>
      <c r="W9" s="8">
        <v>411182868</v>
      </c>
      <c r="X9" s="8">
        <v>462886590</v>
      </c>
      <c r="Y9" s="8">
        <v>-51703722</v>
      </c>
      <c r="Z9" s="2">
        <v>-11.17</v>
      </c>
      <c r="AA9" s="6">
        <v>624558867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27613266</v>
      </c>
      <c r="D11" s="6"/>
      <c r="E11" s="7">
        <v>39504311</v>
      </c>
      <c r="F11" s="8">
        <v>39412070</v>
      </c>
      <c r="G11" s="8">
        <v>2716038</v>
      </c>
      <c r="H11" s="8">
        <v>2700614</v>
      </c>
      <c r="I11" s="8">
        <v>2694032</v>
      </c>
      <c r="J11" s="8">
        <v>8110684</v>
      </c>
      <c r="K11" s="8">
        <v>3084408</v>
      </c>
      <c r="L11" s="8">
        <v>2671437</v>
      </c>
      <c r="M11" s="8">
        <v>2231411</v>
      </c>
      <c r="N11" s="8">
        <v>7987256</v>
      </c>
      <c r="O11" s="8">
        <v>2527935</v>
      </c>
      <c r="P11" s="8">
        <v>2803303</v>
      </c>
      <c r="Q11" s="8">
        <v>2238193</v>
      </c>
      <c r="R11" s="8">
        <v>7569431</v>
      </c>
      <c r="S11" s="8"/>
      <c r="T11" s="8"/>
      <c r="U11" s="8"/>
      <c r="V11" s="8"/>
      <c r="W11" s="8">
        <v>23667371</v>
      </c>
      <c r="X11" s="8">
        <v>30062932</v>
      </c>
      <c r="Y11" s="8">
        <v>-6395561</v>
      </c>
      <c r="Z11" s="2">
        <v>-21.27</v>
      </c>
      <c r="AA11" s="6">
        <v>39412070</v>
      </c>
    </row>
    <row r="12" spans="1:27" ht="13.5">
      <c r="A12" s="25" t="s">
        <v>37</v>
      </c>
      <c r="B12" s="29"/>
      <c r="C12" s="6">
        <v>75966296</v>
      </c>
      <c r="D12" s="6"/>
      <c r="E12" s="7">
        <v>97792346</v>
      </c>
      <c r="F12" s="8">
        <v>145164297</v>
      </c>
      <c r="G12" s="8">
        <v>3786958</v>
      </c>
      <c r="H12" s="8">
        <v>5042456</v>
      </c>
      <c r="I12" s="8">
        <v>4514990</v>
      </c>
      <c r="J12" s="8">
        <v>13344404</v>
      </c>
      <c r="K12" s="8">
        <v>4853560</v>
      </c>
      <c r="L12" s="8">
        <v>3421112</v>
      </c>
      <c r="M12" s="8">
        <v>6863885</v>
      </c>
      <c r="N12" s="8">
        <v>15138557</v>
      </c>
      <c r="O12" s="8">
        <v>4218524</v>
      </c>
      <c r="P12" s="8">
        <v>4550716</v>
      </c>
      <c r="Q12" s="8">
        <v>12479386</v>
      </c>
      <c r="R12" s="8">
        <v>21248626</v>
      </c>
      <c r="S12" s="8"/>
      <c r="T12" s="8"/>
      <c r="U12" s="8"/>
      <c r="V12" s="8"/>
      <c r="W12" s="8">
        <v>49731587</v>
      </c>
      <c r="X12" s="8">
        <v>100802117</v>
      </c>
      <c r="Y12" s="8">
        <v>-51070530</v>
      </c>
      <c r="Z12" s="2">
        <v>-50.66</v>
      </c>
      <c r="AA12" s="6">
        <v>145164297</v>
      </c>
    </row>
    <row r="13" spans="1:27" ht="13.5">
      <c r="A13" s="23" t="s">
        <v>38</v>
      </c>
      <c r="B13" s="29"/>
      <c r="C13" s="6">
        <v>1253794043</v>
      </c>
      <c r="D13" s="6"/>
      <c r="E13" s="7">
        <v>776336121</v>
      </c>
      <c r="F13" s="8">
        <v>1004590247</v>
      </c>
      <c r="G13" s="8">
        <v>101002177</v>
      </c>
      <c r="H13" s="8">
        <v>104024616</v>
      </c>
      <c r="I13" s="8">
        <v>88759776</v>
      </c>
      <c r="J13" s="8">
        <v>293786569</v>
      </c>
      <c r="K13" s="8">
        <v>125722740</v>
      </c>
      <c r="L13" s="8">
        <v>104663841</v>
      </c>
      <c r="M13" s="8">
        <v>101139328</v>
      </c>
      <c r="N13" s="8">
        <v>331525909</v>
      </c>
      <c r="O13" s="8">
        <v>115240038</v>
      </c>
      <c r="P13" s="8">
        <v>112808497</v>
      </c>
      <c r="Q13" s="8">
        <v>111522711</v>
      </c>
      <c r="R13" s="8">
        <v>339571246</v>
      </c>
      <c r="S13" s="8"/>
      <c r="T13" s="8"/>
      <c r="U13" s="8"/>
      <c r="V13" s="8"/>
      <c r="W13" s="8">
        <v>964883724</v>
      </c>
      <c r="X13" s="8">
        <v>732763731</v>
      </c>
      <c r="Y13" s="8">
        <v>232119993</v>
      </c>
      <c r="Z13" s="2">
        <v>31.68</v>
      </c>
      <c r="AA13" s="6">
        <v>1004590247</v>
      </c>
    </row>
    <row r="14" spans="1:27" ht="13.5">
      <c r="A14" s="23" t="s">
        <v>39</v>
      </c>
      <c r="B14" s="29"/>
      <c r="C14" s="6">
        <v>9306876</v>
      </c>
      <c r="D14" s="6"/>
      <c r="E14" s="7">
        <v>15040229</v>
      </c>
      <c r="F14" s="8">
        <v>15038229</v>
      </c>
      <c r="G14" s="8">
        <v>932948</v>
      </c>
      <c r="H14" s="8">
        <v>4057190</v>
      </c>
      <c r="I14" s="8">
        <v>607</v>
      </c>
      <c r="J14" s="8">
        <v>4990745</v>
      </c>
      <c r="K14" s="8">
        <v>4189521</v>
      </c>
      <c r="L14" s="8">
        <v>87917</v>
      </c>
      <c r="M14" s="8">
        <v>607</v>
      </c>
      <c r="N14" s="8">
        <v>4278045</v>
      </c>
      <c r="O14" s="8"/>
      <c r="P14" s="8">
        <v>164884</v>
      </c>
      <c r="Q14" s="8">
        <v>287039</v>
      </c>
      <c r="R14" s="8">
        <v>451923</v>
      </c>
      <c r="S14" s="8"/>
      <c r="T14" s="8"/>
      <c r="U14" s="8"/>
      <c r="V14" s="8"/>
      <c r="W14" s="8">
        <v>9720713</v>
      </c>
      <c r="X14" s="8">
        <v>11279372</v>
      </c>
      <c r="Y14" s="8">
        <v>-1558659</v>
      </c>
      <c r="Z14" s="2">
        <v>-13.82</v>
      </c>
      <c r="AA14" s="6">
        <v>15038229</v>
      </c>
    </row>
    <row r="15" spans="1:27" ht="13.5">
      <c r="A15" s="23" t="s">
        <v>40</v>
      </c>
      <c r="B15" s="29"/>
      <c r="C15" s="6">
        <v>119987102</v>
      </c>
      <c r="D15" s="6"/>
      <c r="E15" s="7">
        <v>128008101</v>
      </c>
      <c r="F15" s="8">
        <v>159288652</v>
      </c>
      <c r="G15" s="8">
        <v>4213383</v>
      </c>
      <c r="H15" s="8">
        <v>2699555</v>
      </c>
      <c r="I15" s="8">
        <v>4105954</v>
      </c>
      <c r="J15" s="8">
        <v>11018892</v>
      </c>
      <c r="K15" s="8">
        <v>4648931</v>
      </c>
      <c r="L15" s="8">
        <v>4611336</v>
      </c>
      <c r="M15" s="8">
        <v>11685136</v>
      </c>
      <c r="N15" s="8">
        <v>20945403</v>
      </c>
      <c r="O15" s="8">
        <v>7306423</v>
      </c>
      <c r="P15" s="8">
        <v>5338488</v>
      </c>
      <c r="Q15" s="8">
        <v>1364908</v>
      </c>
      <c r="R15" s="8">
        <v>14009819</v>
      </c>
      <c r="S15" s="8"/>
      <c r="T15" s="8"/>
      <c r="U15" s="8"/>
      <c r="V15" s="8"/>
      <c r="W15" s="8">
        <v>45974114</v>
      </c>
      <c r="X15" s="8">
        <v>110702101</v>
      </c>
      <c r="Y15" s="8">
        <v>-64727987</v>
      </c>
      <c r="Z15" s="2">
        <v>-58.47</v>
      </c>
      <c r="AA15" s="6">
        <v>159288652</v>
      </c>
    </row>
    <row r="16" spans="1:27" ht="13.5">
      <c r="A16" s="23" t="s">
        <v>41</v>
      </c>
      <c r="B16" s="29"/>
      <c r="C16" s="6">
        <v>66401975</v>
      </c>
      <c r="D16" s="6"/>
      <c r="E16" s="7">
        <v>72077871</v>
      </c>
      <c r="F16" s="8">
        <v>75092338</v>
      </c>
      <c r="G16" s="8">
        <v>4695915</v>
      </c>
      <c r="H16" s="8">
        <v>1765117</v>
      </c>
      <c r="I16" s="8">
        <v>1716126</v>
      </c>
      <c r="J16" s="8">
        <v>8177158</v>
      </c>
      <c r="K16" s="8">
        <v>2650029</v>
      </c>
      <c r="L16" s="8">
        <v>2869192</v>
      </c>
      <c r="M16" s="8">
        <v>2075687</v>
      </c>
      <c r="N16" s="8">
        <v>7594908</v>
      </c>
      <c r="O16" s="8">
        <v>939250</v>
      </c>
      <c r="P16" s="8">
        <v>11748478</v>
      </c>
      <c r="Q16" s="8">
        <v>1116284</v>
      </c>
      <c r="R16" s="8">
        <v>13804012</v>
      </c>
      <c r="S16" s="8"/>
      <c r="T16" s="8"/>
      <c r="U16" s="8"/>
      <c r="V16" s="8"/>
      <c r="W16" s="8">
        <v>29576078</v>
      </c>
      <c r="X16" s="8">
        <v>57640202</v>
      </c>
      <c r="Y16" s="8">
        <v>-28064124</v>
      </c>
      <c r="Z16" s="2">
        <v>-48.69</v>
      </c>
      <c r="AA16" s="6">
        <v>75092338</v>
      </c>
    </row>
    <row r="17" spans="1:27" ht="13.5">
      <c r="A17" s="23" t="s">
        <v>42</v>
      </c>
      <c r="B17" s="29"/>
      <c r="C17" s="6">
        <v>25988704</v>
      </c>
      <c r="D17" s="6"/>
      <c r="E17" s="7">
        <v>154889330</v>
      </c>
      <c r="F17" s="8">
        <v>153994330</v>
      </c>
      <c r="G17" s="8">
        <v>2935474</v>
      </c>
      <c r="H17" s="8">
        <v>7635097</v>
      </c>
      <c r="I17" s="8">
        <v>3402418</v>
      </c>
      <c r="J17" s="8">
        <v>13972989</v>
      </c>
      <c r="K17" s="8">
        <v>5277329</v>
      </c>
      <c r="L17" s="8">
        <v>1986383</v>
      </c>
      <c r="M17" s="8">
        <v>2795628</v>
      </c>
      <c r="N17" s="8">
        <v>10059340</v>
      </c>
      <c r="O17" s="8">
        <v>214829</v>
      </c>
      <c r="P17" s="8">
        <v>923219</v>
      </c>
      <c r="Q17" s="8">
        <v>11472754</v>
      </c>
      <c r="R17" s="8">
        <v>12610802</v>
      </c>
      <c r="S17" s="8"/>
      <c r="T17" s="8"/>
      <c r="U17" s="8"/>
      <c r="V17" s="8"/>
      <c r="W17" s="8">
        <v>36643131</v>
      </c>
      <c r="X17" s="8">
        <v>114862417</v>
      </c>
      <c r="Y17" s="8">
        <v>-78219286</v>
      </c>
      <c r="Z17" s="2">
        <v>-68.1</v>
      </c>
      <c r="AA17" s="6">
        <v>153994330</v>
      </c>
    </row>
    <row r="18" spans="1:27" ht="13.5">
      <c r="A18" s="23" t="s">
        <v>43</v>
      </c>
      <c r="B18" s="29"/>
      <c r="C18" s="6">
        <v>3909546730</v>
      </c>
      <c r="D18" s="6"/>
      <c r="E18" s="7">
        <v>6009229125</v>
      </c>
      <c r="F18" s="8">
        <v>6165625196</v>
      </c>
      <c r="G18" s="8">
        <v>597144459</v>
      </c>
      <c r="H18" s="8">
        <v>705453915</v>
      </c>
      <c r="I18" s="8">
        <v>442881235</v>
      </c>
      <c r="J18" s="8">
        <v>1745479609</v>
      </c>
      <c r="K18" s="8">
        <v>266317696</v>
      </c>
      <c r="L18" s="8">
        <v>201173226</v>
      </c>
      <c r="M18" s="8">
        <v>1034326310</v>
      </c>
      <c r="N18" s="8">
        <v>1501817232</v>
      </c>
      <c r="O18" s="8">
        <v>196383776</v>
      </c>
      <c r="P18" s="8">
        <v>811806104</v>
      </c>
      <c r="Q18" s="8">
        <v>483406870</v>
      </c>
      <c r="R18" s="8">
        <v>1491596750</v>
      </c>
      <c r="S18" s="8"/>
      <c r="T18" s="8"/>
      <c r="U18" s="8"/>
      <c r="V18" s="8"/>
      <c r="W18" s="8">
        <v>4738893591</v>
      </c>
      <c r="X18" s="8">
        <v>4646594629</v>
      </c>
      <c r="Y18" s="8">
        <v>92298962</v>
      </c>
      <c r="Z18" s="2">
        <v>1.99</v>
      </c>
      <c r="AA18" s="6">
        <v>6165625196</v>
      </c>
    </row>
    <row r="19" spans="1:27" ht="13.5">
      <c r="A19" s="23" t="s">
        <v>44</v>
      </c>
      <c r="B19" s="29"/>
      <c r="C19" s="6">
        <v>273953614</v>
      </c>
      <c r="D19" s="6"/>
      <c r="E19" s="7">
        <v>311162888</v>
      </c>
      <c r="F19" s="26">
        <v>403963188</v>
      </c>
      <c r="G19" s="26">
        <v>74529377</v>
      </c>
      <c r="H19" s="26">
        <v>4891805</v>
      </c>
      <c r="I19" s="26">
        <v>11105732</v>
      </c>
      <c r="J19" s="26">
        <v>90526914</v>
      </c>
      <c r="K19" s="26">
        <v>19195991</v>
      </c>
      <c r="L19" s="26">
        <v>11102985</v>
      </c>
      <c r="M19" s="26">
        <v>57460952</v>
      </c>
      <c r="N19" s="26">
        <v>87759928</v>
      </c>
      <c r="O19" s="26">
        <v>7245512</v>
      </c>
      <c r="P19" s="26">
        <v>7362145</v>
      </c>
      <c r="Q19" s="26">
        <v>46412100</v>
      </c>
      <c r="R19" s="26">
        <v>61019757</v>
      </c>
      <c r="S19" s="26"/>
      <c r="T19" s="26"/>
      <c r="U19" s="26"/>
      <c r="V19" s="26"/>
      <c r="W19" s="26">
        <v>239306599</v>
      </c>
      <c r="X19" s="26">
        <v>292311011</v>
      </c>
      <c r="Y19" s="26">
        <v>-53004412</v>
      </c>
      <c r="Z19" s="27">
        <v>-18.13</v>
      </c>
      <c r="AA19" s="28">
        <v>403963188</v>
      </c>
    </row>
    <row r="20" spans="1:27" ht="13.5">
      <c r="A20" s="23" t="s">
        <v>45</v>
      </c>
      <c r="B20" s="29"/>
      <c r="C20" s="6">
        <v>60794038</v>
      </c>
      <c r="D20" s="6"/>
      <c r="E20" s="7">
        <v>195524599</v>
      </c>
      <c r="F20" s="8">
        <v>195524599</v>
      </c>
      <c r="G20" s="8">
        <v>-236313</v>
      </c>
      <c r="H20" s="8">
        <v>115118137</v>
      </c>
      <c r="I20" s="30">
        <v>169788</v>
      </c>
      <c r="J20" s="8">
        <v>115051612</v>
      </c>
      <c r="K20" s="8">
        <v>191649</v>
      </c>
      <c r="L20" s="8">
        <v>148682</v>
      </c>
      <c r="M20" s="8">
        <v>111223</v>
      </c>
      <c r="N20" s="8">
        <v>451554</v>
      </c>
      <c r="O20" s="8">
        <v>36466</v>
      </c>
      <c r="P20" s="30">
        <v>70145</v>
      </c>
      <c r="Q20" s="8">
        <v>58295</v>
      </c>
      <c r="R20" s="8">
        <v>164906</v>
      </c>
      <c r="S20" s="8"/>
      <c r="T20" s="8"/>
      <c r="U20" s="8"/>
      <c r="V20" s="8"/>
      <c r="W20" s="30">
        <v>115668072</v>
      </c>
      <c r="X20" s="8">
        <v>146643443</v>
      </c>
      <c r="Y20" s="8">
        <v>-30975371</v>
      </c>
      <c r="Z20" s="2">
        <v>-21.12</v>
      </c>
      <c r="AA20" s="6">
        <v>195524599</v>
      </c>
    </row>
    <row r="21" spans="1:27" ht="24.75" customHeight="1">
      <c r="A21" s="31" t="s">
        <v>46</v>
      </c>
      <c r="B21" s="32"/>
      <c r="C21" s="33">
        <f aca="true" t="shared" si="0" ref="C21:Y21">SUM(C5:C20)</f>
        <v>11749612707</v>
      </c>
      <c r="D21" s="33">
        <f t="shared" si="0"/>
        <v>0</v>
      </c>
      <c r="E21" s="34">
        <f t="shared" si="0"/>
        <v>18601959769</v>
      </c>
      <c r="F21" s="35">
        <f t="shared" si="0"/>
        <v>19184550793</v>
      </c>
      <c r="G21" s="35">
        <f t="shared" si="0"/>
        <v>1655557883</v>
      </c>
      <c r="H21" s="35">
        <f t="shared" si="0"/>
        <v>1682151443</v>
      </c>
      <c r="I21" s="35">
        <f t="shared" si="0"/>
        <v>1321380485</v>
      </c>
      <c r="J21" s="35">
        <f t="shared" si="0"/>
        <v>4659089811</v>
      </c>
      <c r="K21" s="35">
        <f t="shared" si="0"/>
        <v>1659882545</v>
      </c>
      <c r="L21" s="35">
        <f t="shared" si="0"/>
        <v>2108637761</v>
      </c>
      <c r="M21" s="35">
        <f t="shared" si="0"/>
        <v>1972892895</v>
      </c>
      <c r="N21" s="35">
        <f t="shared" si="0"/>
        <v>5741413201</v>
      </c>
      <c r="O21" s="35">
        <f t="shared" si="0"/>
        <v>1130684569</v>
      </c>
      <c r="P21" s="35">
        <f t="shared" si="0"/>
        <v>1835479181</v>
      </c>
      <c r="Q21" s="35">
        <f t="shared" si="0"/>
        <v>1446085535</v>
      </c>
      <c r="R21" s="35">
        <f t="shared" si="0"/>
        <v>4412249285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14812752297</v>
      </c>
      <c r="X21" s="35">
        <f t="shared" si="0"/>
        <v>14297648628</v>
      </c>
      <c r="Y21" s="35">
        <f t="shared" si="0"/>
        <v>515103669</v>
      </c>
      <c r="Z21" s="36">
        <f>+IF(X21&lt;&gt;0,+(Y21/X21)*100,0)</f>
        <v>3.6027159598204106</v>
      </c>
      <c r="AA21" s="33">
        <f>SUM(AA5:AA20)</f>
        <v>19184550793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3346137517</v>
      </c>
      <c r="D24" s="6"/>
      <c r="E24" s="7">
        <v>4983838298</v>
      </c>
      <c r="F24" s="8">
        <v>4926143376</v>
      </c>
      <c r="G24" s="8">
        <v>256017682</v>
      </c>
      <c r="H24" s="8">
        <v>370085832</v>
      </c>
      <c r="I24" s="8">
        <v>331119636</v>
      </c>
      <c r="J24" s="8">
        <v>957223150</v>
      </c>
      <c r="K24" s="8">
        <v>373314151</v>
      </c>
      <c r="L24" s="8">
        <v>218584400</v>
      </c>
      <c r="M24" s="8">
        <v>255366887</v>
      </c>
      <c r="N24" s="8">
        <v>847265438</v>
      </c>
      <c r="O24" s="8">
        <v>370629081</v>
      </c>
      <c r="P24" s="8">
        <v>561536681</v>
      </c>
      <c r="Q24" s="8">
        <v>330876760</v>
      </c>
      <c r="R24" s="8">
        <v>1263042522</v>
      </c>
      <c r="S24" s="8"/>
      <c r="T24" s="8"/>
      <c r="U24" s="8"/>
      <c r="V24" s="8"/>
      <c r="W24" s="8">
        <v>3067531110</v>
      </c>
      <c r="X24" s="8">
        <v>3691847699</v>
      </c>
      <c r="Y24" s="8">
        <v>-624316589</v>
      </c>
      <c r="Z24" s="2">
        <v>-16.91</v>
      </c>
      <c r="AA24" s="6">
        <v>4926143376</v>
      </c>
    </row>
    <row r="25" spans="1:27" ht="13.5">
      <c r="A25" s="25" t="s">
        <v>49</v>
      </c>
      <c r="B25" s="24"/>
      <c r="C25" s="6">
        <v>260555034</v>
      </c>
      <c r="D25" s="6"/>
      <c r="E25" s="7">
        <v>388031768</v>
      </c>
      <c r="F25" s="8">
        <v>387827527</v>
      </c>
      <c r="G25" s="8">
        <v>18850678</v>
      </c>
      <c r="H25" s="8">
        <v>24057842</v>
      </c>
      <c r="I25" s="8">
        <v>25149967</v>
      </c>
      <c r="J25" s="8">
        <v>68058487</v>
      </c>
      <c r="K25" s="8">
        <v>27117111</v>
      </c>
      <c r="L25" s="8">
        <v>18870584</v>
      </c>
      <c r="M25" s="8">
        <v>21067800</v>
      </c>
      <c r="N25" s="8">
        <v>67055495</v>
      </c>
      <c r="O25" s="8">
        <v>23410084</v>
      </c>
      <c r="P25" s="8">
        <v>39328203</v>
      </c>
      <c r="Q25" s="8">
        <v>42248315</v>
      </c>
      <c r="R25" s="8">
        <v>104986602</v>
      </c>
      <c r="S25" s="8"/>
      <c r="T25" s="8"/>
      <c r="U25" s="8"/>
      <c r="V25" s="8"/>
      <c r="W25" s="8">
        <v>240100584</v>
      </c>
      <c r="X25" s="8">
        <v>290478514</v>
      </c>
      <c r="Y25" s="8">
        <v>-50377930</v>
      </c>
      <c r="Z25" s="2">
        <v>-17.34</v>
      </c>
      <c r="AA25" s="6">
        <v>387827527</v>
      </c>
    </row>
    <row r="26" spans="1:27" ht="13.5">
      <c r="A26" s="25" t="s">
        <v>50</v>
      </c>
      <c r="B26" s="24"/>
      <c r="C26" s="6">
        <v>2913083401</v>
      </c>
      <c r="D26" s="6"/>
      <c r="E26" s="7">
        <v>2102102607</v>
      </c>
      <c r="F26" s="8">
        <v>2579763926</v>
      </c>
      <c r="G26" s="8">
        <v>5798909</v>
      </c>
      <c r="H26" s="8">
        <v>2671417</v>
      </c>
      <c r="I26" s="8">
        <v>5665705</v>
      </c>
      <c r="J26" s="8">
        <v>14136031</v>
      </c>
      <c r="K26" s="8">
        <v>25433342</v>
      </c>
      <c r="L26" s="8">
        <v>3013447</v>
      </c>
      <c r="M26" s="8">
        <v>392456751</v>
      </c>
      <c r="N26" s="8">
        <v>420903540</v>
      </c>
      <c r="O26" s="8">
        <v>106911434</v>
      </c>
      <c r="P26" s="8">
        <v>54284351</v>
      </c>
      <c r="Q26" s="8">
        <v>39717413</v>
      </c>
      <c r="R26" s="8">
        <v>200913198</v>
      </c>
      <c r="S26" s="8"/>
      <c r="T26" s="8"/>
      <c r="U26" s="8"/>
      <c r="V26" s="8"/>
      <c r="W26" s="8">
        <v>635952769</v>
      </c>
      <c r="X26" s="8">
        <v>1873863460</v>
      </c>
      <c r="Y26" s="8">
        <v>-1237910691</v>
      </c>
      <c r="Z26" s="2">
        <v>-66.06</v>
      </c>
      <c r="AA26" s="6">
        <v>2579763926</v>
      </c>
    </row>
    <row r="27" spans="1:27" ht="13.5">
      <c r="A27" s="25" t="s">
        <v>51</v>
      </c>
      <c r="B27" s="24"/>
      <c r="C27" s="6">
        <v>1775111212</v>
      </c>
      <c r="D27" s="6"/>
      <c r="E27" s="7">
        <v>2521495227</v>
      </c>
      <c r="F27" s="8">
        <v>2505551005</v>
      </c>
      <c r="G27" s="8">
        <v>43787048</v>
      </c>
      <c r="H27" s="8">
        <v>44091794</v>
      </c>
      <c r="I27" s="8">
        <v>43788208</v>
      </c>
      <c r="J27" s="8">
        <v>131667050</v>
      </c>
      <c r="K27" s="8">
        <v>44116660</v>
      </c>
      <c r="L27" s="8">
        <v>13033346</v>
      </c>
      <c r="M27" s="8">
        <v>245233353</v>
      </c>
      <c r="N27" s="8">
        <v>302383359</v>
      </c>
      <c r="O27" s="8">
        <v>44166592</v>
      </c>
      <c r="P27" s="8">
        <v>89566104</v>
      </c>
      <c r="Q27" s="8">
        <v>77621330</v>
      </c>
      <c r="R27" s="8">
        <v>211354026</v>
      </c>
      <c r="S27" s="8"/>
      <c r="T27" s="8"/>
      <c r="U27" s="8"/>
      <c r="V27" s="8"/>
      <c r="W27" s="8">
        <v>645404435</v>
      </c>
      <c r="X27" s="8">
        <v>1875120778</v>
      </c>
      <c r="Y27" s="8">
        <v>-1229716343</v>
      </c>
      <c r="Z27" s="2">
        <v>-65.58</v>
      </c>
      <c r="AA27" s="6">
        <v>2505551005</v>
      </c>
    </row>
    <row r="28" spans="1:27" ht="13.5">
      <c r="A28" s="25" t="s">
        <v>52</v>
      </c>
      <c r="B28" s="24"/>
      <c r="C28" s="6">
        <v>254211874</v>
      </c>
      <c r="D28" s="6"/>
      <c r="E28" s="7">
        <v>241585191</v>
      </c>
      <c r="F28" s="8">
        <v>244598747</v>
      </c>
      <c r="G28" s="8">
        <v>3744148</v>
      </c>
      <c r="H28" s="8">
        <v>4305951</v>
      </c>
      <c r="I28" s="8">
        <v>2480259</v>
      </c>
      <c r="J28" s="8">
        <v>10530358</v>
      </c>
      <c r="K28" s="8">
        <v>3410099</v>
      </c>
      <c r="L28" s="8">
        <v>243810</v>
      </c>
      <c r="M28" s="8">
        <v>21528701</v>
      </c>
      <c r="N28" s="8">
        <v>25182610</v>
      </c>
      <c r="O28" s="8">
        <v>2007633</v>
      </c>
      <c r="P28" s="8">
        <v>6065184</v>
      </c>
      <c r="Q28" s="8">
        <v>178252</v>
      </c>
      <c r="R28" s="8">
        <v>8251069</v>
      </c>
      <c r="S28" s="8"/>
      <c r="T28" s="8"/>
      <c r="U28" s="8"/>
      <c r="V28" s="8"/>
      <c r="W28" s="8">
        <v>43964037</v>
      </c>
      <c r="X28" s="8">
        <v>179391147</v>
      </c>
      <c r="Y28" s="8">
        <v>-135427110</v>
      </c>
      <c r="Z28" s="2">
        <v>-75.49</v>
      </c>
      <c r="AA28" s="6">
        <v>244598747</v>
      </c>
    </row>
    <row r="29" spans="1:27" ht="13.5">
      <c r="A29" s="25" t="s">
        <v>53</v>
      </c>
      <c r="B29" s="24"/>
      <c r="C29" s="6">
        <v>3540422073</v>
      </c>
      <c r="D29" s="6"/>
      <c r="E29" s="7">
        <v>5206748579</v>
      </c>
      <c r="F29" s="8">
        <v>5105324429</v>
      </c>
      <c r="G29" s="8">
        <v>134496370</v>
      </c>
      <c r="H29" s="8">
        <v>374857217</v>
      </c>
      <c r="I29" s="8">
        <v>363396378</v>
      </c>
      <c r="J29" s="8">
        <v>872749965</v>
      </c>
      <c r="K29" s="8">
        <v>317253230</v>
      </c>
      <c r="L29" s="8">
        <v>332461859</v>
      </c>
      <c r="M29" s="8">
        <v>531804469</v>
      </c>
      <c r="N29" s="8">
        <v>1181519558</v>
      </c>
      <c r="O29" s="8">
        <v>329353199</v>
      </c>
      <c r="P29" s="8">
        <v>393509019</v>
      </c>
      <c r="Q29" s="8">
        <v>475817680</v>
      </c>
      <c r="R29" s="8">
        <v>1198679898</v>
      </c>
      <c r="S29" s="8"/>
      <c r="T29" s="8"/>
      <c r="U29" s="8"/>
      <c r="V29" s="8"/>
      <c r="W29" s="8">
        <v>3252949421</v>
      </c>
      <c r="X29" s="8">
        <v>3832951912</v>
      </c>
      <c r="Y29" s="8">
        <v>-580002491</v>
      </c>
      <c r="Z29" s="2">
        <v>-15.13</v>
      </c>
      <c r="AA29" s="6">
        <v>5105324429</v>
      </c>
    </row>
    <row r="30" spans="1:27" ht="13.5">
      <c r="A30" s="25" t="s">
        <v>54</v>
      </c>
      <c r="B30" s="24"/>
      <c r="C30" s="6">
        <v>91979210</v>
      </c>
      <c r="D30" s="6"/>
      <c r="E30" s="7">
        <v>471539082</v>
      </c>
      <c r="F30" s="8">
        <v>404532447</v>
      </c>
      <c r="G30" s="8">
        <v>4503864</v>
      </c>
      <c r="H30" s="8">
        <v>9820871</v>
      </c>
      <c r="I30" s="8">
        <v>25889024</v>
      </c>
      <c r="J30" s="8">
        <v>40213759</v>
      </c>
      <c r="K30" s="8">
        <v>19434903</v>
      </c>
      <c r="L30" s="8">
        <v>14625303</v>
      </c>
      <c r="M30" s="8">
        <v>11010931</v>
      </c>
      <c r="N30" s="8">
        <v>45071137</v>
      </c>
      <c r="O30" s="8">
        <v>11168254</v>
      </c>
      <c r="P30" s="8">
        <v>106840898</v>
      </c>
      <c r="Q30" s="8">
        <v>30142895</v>
      </c>
      <c r="R30" s="8">
        <v>148152047</v>
      </c>
      <c r="S30" s="8"/>
      <c r="T30" s="8"/>
      <c r="U30" s="8"/>
      <c r="V30" s="8"/>
      <c r="W30" s="8">
        <v>233436943</v>
      </c>
      <c r="X30" s="8">
        <v>291833549</v>
      </c>
      <c r="Y30" s="8">
        <v>-58396606</v>
      </c>
      <c r="Z30" s="2">
        <v>-20.01</v>
      </c>
      <c r="AA30" s="6">
        <v>404532447</v>
      </c>
    </row>
    <row r="31" spans="1:27" ht="13.5">
      <c r="A31" s="25" t="s">
        <v>55</v>
      </c>
      <c r="B31" s="24"/>
      <c r="C31" s="6">
        <v>1589656661</v>
      </c>
      <c r="D31" s="6"/>
      <c r="E31" s="7">
        <v>2227648732</v>
      </c>
      <c r="F31" s="8">
        <v>2004748736</v>
      </c>
      <c r="G31" s="8">
        <v>68108573</v>
      </c>
      <c r="H31" s="8">
        <v>142910649</v>
      </c>
      <c r="I31" s="8">
        <v>126684586</v>
      </c>
      <c r="J31" s="8">
        <v>337703808</v>
      </c>
      <c r="K31" s="8">
        <v>139343986</v>
      </c>
      <c r="L31" s="8">
        <v>121197390</v>
      </c>
      <c r="M31" s="8">
        <v>106522623</v>
      </c>
      <c r="N31" s="8">
        <v>367063999</v>
      </c>
      <c r="O31" s="8">
        <v>98767131</v>
      </c>
      <c r="P31" s="8">
        <v>182502461</v>
      </c>
      <c r="Q31" s="8">
        <v>140530382</v>
      </c>
      <c r="R31" s="8">
        <v>421799974</v>
      </c>
      <c r="S31" s="8"/>
      <c r="T31" s="8"/>
      <c r="U31" s="8"/>
      <c r="V31" s="8"/>
      <c r="W31" s="8">
        <v>1126567781</v>
      </c>
      <c r="X31" s="8">
        <v>1505355325</v>
      </c>
      <c r="Y31" s="8">
        <v>-378787544</v>
      </c>
      <c r="Z31" s="2">
        <v>-25.16</v>
      </c>
      <c r="AA31" s="6">
        <v>2004748736</v>
      </c>
    </row>
    <row r="32" spans="1:27" ht="13.5">
      <c r="A32" s="25" t="s">
        <v>43</v>
      </c>
      <c r="B32" s="24"/>
      <c r="C32" s="6">
        <v>59844271</v>
      </c>
      <c r="D32" s="6"/>
      <c r="E32" s="7">
        <v>82238729</v>
      </c>
      <c r="F32" s="8">
        <v>79353308</v>
      </c>
      <c r="G32" s="8">
        <v>6311748</v>
      </c>
      <c r="H32" s="8">
        <v>6312766</v>
      </c>
      <c r="I32" s="8">
        <v>6365356</v>
      </c>
      <c r="J32" s="8">
        <v>18989870</v>
      </c>
      <c r="K32" s="8">
        <v>19071396</v>
      </c>
      <c r="L32" s="8">
        <v>4589407</v>
      </c>
      <c r="M32" s="8">
        <v>4742939</v>
      </c>
      <c r="N32" s="8">
        <v>28403742</v>
      </c>
      <c r="O32" s="8">
        <v>5608480</v>
      </c>
      <c r="P32" s="8">
        <v>15846693</v>
      </c>
      <c r="Q32" s="8">
        <v>5254357</v>
      </c>
      <c r="R32" s="8">
        <v>26709530</v>
      </c>
      <c r="S32" s="8"/>
      <c r="T32" s="8"/>
      <c r="U32" s="8"/>
      <c r="V32" s="8"/>
      <c r="W32" s="8">
        <v>74103142</v>
      </c>
      <c r="X32" s="8">
        <v>59402671</v>
      </c>
      <c r="Y32" s="8">
        <v>14700471</v>
      </c>
      <c r="Z32" s="2">
        <v>24.75</v>
      </c>
      <c r="AA32" s="6">
        <v>79353308</v>
      </c>
    </row>
    <row r="33" spans="1:27" ht="13.5">
      <c r="A33" s="25" t="s">
        <v>56</v>
      </c>
      <c r="B33" s="24"/>
      <c r="C33" s="6">
        <v>2012403108</v>
      </c>
      <c r="D33" s="6"/>
      <c r="E33" s="7">
        <v>1671078623</v>
      </c>
      <c r="F33" s="8">
        <v>1609886501</v>
      </c>
      <c r="G33" s="8">
        <v>61572520</v>
      </c>
      <c r="H33" s="8">
        <v>98190965</v>
      </c>
      <c r="I33" s="8">
        <v>109058304</v>
      </c>
      <c r="J33" s="8">
        <v>268821789</v>
      </c>
      <c r="K33" s="8">
        <v>96330568</v>
      </c>
      <c r="L33" s="8">
        <v>84327262</v>
      </c>
      <c r="M33" s="8">
        <v>90204608</v>
      </c>
      <c r="N33" s="8">
        <v>270862438</v>
      </c>
      <c r="O33" s="8">
        <v>89536734</v>
      </c>
      <c r="P33" s="8">
        <v>113706602</v>
      </c>
      <c r="Q33" s="8">
        <v>92128228</v>
      </c>
      <c r="R33" s="8">
        <v>295371564</v>
      </c>
      <c r="S33" s="8"/>
      <c r="T33" s="8"/>
      <c r="U33" s="8"/>
      <c r="V33" s="8"/>
      <c r="W33" s="8">
        <v>835055791</v>
      </c>
      <c r="X33" s="8">
        <v>1188183486</v>
      </c>
      <c r="Y33" s="8">
        <v>-353127695</v>
      </c>
      <c r="Z33" s="2">
        <v>-29.72</v>
      </c>
      <c r="AA33" s="6">
        <v>1609886501</v>
      </c>
    </row>
    <row r="34" spans="1:27" ht="13.5">
      <c r="A34" s="23" t="s">
        <v>57</v>
      </c>
      <c r="B34" s="29"/>
      <c r="C34" s="6">
        <v>210872242</v>
      </c>
      <c r="D34" s="6"/>
      <c r="E34" s="7">
        <v>20000</v>
      </c>
      <c r="F34" s="8">
        <v>20000</v>
      </c>
      <c r="G34" s="8">
        <v>689489</v>
      </c>
      <c r="H34" s="8"/>
      <c r="I34" s="8">
        <v>543531</v>
      </c>
      <c r="J34" s="8">
        <v>1233020</v>
      </c>
      <c r="K34" s="8"/>
      <c r="L34" s="8"/>
      <c r="M34" s="8"/>
      <c r="N34" s="8"/>
      <c r="O34" s="8">
        <v>117348351</v>
      </c>
      <c r="P34" s="8">
        <v>-194323883</v>
      </c>
      <c r="Q34" s="8"/>
      <c r="R34" s="8">
        <v>-76975532</v>
      </c>
      <c r="S34" s="8"/>
      <c r="T34" s="8"/>
      <c r="U34" s="8"/>
      <c r="V34" s="8"/>
      <c r="W34" s="8">
        <v>-75742512</v>
      </c>
      <c r="X34" s="8">
        <v>14994</v>
      </c>
      <c r="Y34" s="8">
        <v>-75757506</v>
      </c>
      <c r="Z34" s="2">
        <v>-505252.14</v>
      </c>
      <c r="AA34" s="6">
        <v>20000</v>
      </c>
    </row>
    <row r="35" spans="1:27" ht="12.75">
      <c r="A35" s="40" t="s">
        <v>58</v>
      </c>
      <c r="B35" s="32"/>
      <c r="C35" s="33">
        <f aca="true" t="shared" si="1" ref="C35:Y35">SUM(C24:C34)</f>
        <v>16054276603</v>
      </c>
      <c r="D35" s="33">
        <f>SUM(D24:D34)</f>
        <v>0</v>
      </c>
      <c r="E35" s="34">
        <f t="shared" si="1"/>
        <v>19896326836</v>
      </c>
      <c r="F35" s="35">
        <f t="shared" si="1"/>
        <v>19847750002</v>
      </c>
      <c r="G35" s="35">
        <f t="shared" si="1"/>
        <v>603881029</v>
      </c>
      <c r="H35" s="35">
        <f t="shared" si="1"/>
        <v>1077305304</v>
      </c>
      <c r="I35" s="35">
        <f t="shared" si="1"/>
        <v>1040140954</v>
      </c>
      <c r="J35" s="35">
        <f t="shared" si="1"/>
        <v>2721327287</v>
      </c>
      <c r="K35" s="35">
        <f t="shared" si="1"/>
        <v>1064825446</v>
      </c>
      <c r="L35" s="35">
        <f t="shared" si="1"/>
        <v>810946808</v>
      </c>
      <c r="M35" s="35">
        <f t="shared" si="1"/>
        <v>1679939062</v>
      </c>
      <c r="N35" s="35">
        <f t="shared" si="1"/>
        <v>3555711316</v>
      </c>
      <c r="O35" s="35">
        <f t="shared" si="1"/>
        <v>1198906973</v>
      </c>
      <c r="P35" s="35">
        <f t="shared" si="1"/>
        <v>1368862313</v>
      </c>
      <c r="Q35" s="35">
        <f t="shared" si="1"/>
        <v>1234515612</v>
      </c>
      <c r="R35" s="35">
        <f t="shared" si="1"/>
        <v>3802284898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10079323501</v>
      </c>
      <c r="X35" s="35">
        <f t="shared" si="1"/>
        <v>14788443535</v>
      </c>
      <c r="Y35" s="35">
        <f t="shared" si="1"/>
        <v>-4709120034</v>
      </c>
      <c r="Z35" s="36">
        <f>+IF(X35&lt;&gt;0,+(Y35/X35)*100,0)</f>
        <v>-31.843243157096722</v>
      </c>
      <c r="AA35" s="33">
        <f>SUM(AA24:AA34)</f>
        <v>19847750002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-4304663896</v>
      </c>
      <c r="D37" s="46">
        <f>+D21-D35</f>
        <v>0</v>
      </c>
      <c r="E37" s="47">
        <f t="shared" si="2"/>
        <v>-1294367067</v>
      </c>
      <c r="F37" s="48">
        <f t="shared" si="2"/>
        <v>-663199209</v>
      </c>
      <c r="G37" s="48">
        <f t="shared" si="2"/>
        <v>1051676854</v>
      </c>
      <c r="H37" s="48">
        <f t="shared" si="2"/>
        <v>604846139</v>
      </c>
      <c r="I37" s="48">
        <f t="shared" si="2"/>
        <v>281239531</v>
      </c>
      <c r="J37" s="48">
        <f t="shared" si="2"/>
        <v>1937762524</v>
      </c>
      <c r="K37" s="48">
        <f t="shared" si="2"/>
        <v>595057099</v>
      </c>
      <c r="L37" s="48">
        <f t="shared" si="2"/>
        <v>1297690953</v>
      </c>
      <c r="M37" s="48">
        <f t="shared" si="2"/>
        <v>292953833</v>
      </c>
      <c r="N37" s="48">
        <f t="shared" si="2"/>
        <v>2185701885</v>
      </c>
      <c r="O37" s="48">
        <f t="shared" si="2"/>
        <v>-68222404</v>
      </c>
      <c r="P37" s="48">
        <f t="shared" si="2"/>
        <v>466616868</v>
      </c>
      <c r="Q37" s="48">
        <f t="shared" si="2"/>
        <v>211569923</v>
      </c>
      <c r="R37" s="48">
        <f t="shared" si="2"/>
        <v>609964387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4733428796</v>
      </c>
      <c r="X37" s="48">
        <f>IF(F21=F35,0,X21-X35)</f>
        <v>-490794907</v>
      </c>
      <c r="Y37" s="48">
        <f t="shared" si="2"/>
        <v>5224223703</v>
      </c>
      <c r="Z37" s="49">
        <f>+IF(X37&lt;&gt;0,+(Y37/X37)*100,0)</f>
        <v>-1064.4413029738307</v>
      </c>
      <c r="AA37" s="46">
        <f>+AA21-AA35</f>
        <v>-663199209</v>
      </c>
    </row>
    <row r="38" spans="1:27" ht="22.5" customHeight="1">
      <c r="A38" s="50" t="s">
        <v>60</v>
      </c>
      <c r="B38" s="29"/>
      <c r="C38" s="6">
        <v>1409607745</v>
      </c>
      <c r="D38" s="6"/>
      <c r="E38" s="7">
        <v>2227667795</v>
      </c>
      <c r="F38" s="8">
        <v>2293298927</v>
      </c>
      <c r="G38" s="8">
        <v>40743083</v>
      </c>
      <c r="H38" s="8">
        <v>21058136</v>
      </c>
      <c r="I38" s="8">
        <v>79517188</v>
      </c>
      <c r="J38" s="8">
        <v>141318407</v>
      </c>
      <c r="K38" s="8">
        <v>29211565</v>
      </c>
      <c r="L38" s="8">
        <v>60413783</v>
      </c>
      <c r="M38" s="8">
        <v>27907007</v>
      </c>
      <c r="N38" s="8">
        <v>117532355</v>
      </c>
      <c r="O38" s="8">
        <v>42981825</v>
      </c>
      <c r="P38" s="8">
        <v>695244044</v>
      </c>
      <c r="Q38" s="8">
        <v>83491366</v>
      </c>
      <c r="R38" s="8">
        <v>821717235</v>
      </c>
      <c r="S38" s="8"/>
      <c r="T38" s="8"/>
      <c r="U38" s="8"/>
      <c r="V38" s="8"/>
      <c r="W38" s="8">
        <v>1080567997</v>
      </c>
      <c r="X38" s="8">
        <v>1737415088</v>
      </c>
      <c r="Y38" s="8">
        <v>-656847091</v>
      </c>
      <c r="Z38" s="2">
        <v>-37.81</v>
      </c>
      <c r="AA38" s="6">
        <v>2293298927</v>
      </c>
    </row>
    <row r="39" spans="1:27" ht="57" customHeight="1">
      <c r="A39" s="50" t="s">
        <v>61</v>
      </c>
      <c r="B39" s="29"/>
      <c r="C39" s="28">
        <v>106007655</v>
      </c>
      <c r="D39" s="28"/>
      <c r="E39" s="7">
        <v>147305753</v>
      </c>
      <c r="F39" s="26">
        <v>123168734</v>
      </c>
      <c r="G39" s="26"/>
      <c r="H39" s="26"/>
      <c r="I39" s="26">
        <v>22124689</v>
      </c>
      <c r="J39" s="26">
        <v>22124689</v>
      </c>
      <c r="K39" s="26">
        <v>525399</v>
      </c>
      <c r="L39" s="26">
        <v>730000</v>
      </c>
      <c r="M39" s="26"/>
      <c r="N39" s="26">
        <v>1255399</v>
      </c>
      <c r="O39" s="26"/>
      <c r="P39" s="26"/>
      <c r="Q39" s="26"/>
      <c r="R39" s="26"/>
      <c r="S39" s="26"/>
      <c r="T39" s="26"/>
      <c r="U39" s="26"/>
      <c r="V39" s="26"/>
      <c r="W39" s="26">
        <v>23380088</v>
      </c>
      <c r="X39" s="26">
        <v>92376530</v>
      </c>
      <c r="Y39" s="26">
        <v>-68996442</v>
      </c>
      <c r="Z39" s="27">
        <v>-74.69</v>
      </c>
      <c r="AA39" s="28">
        <v>123168734</v>
      </c>
    </row>
    <row r="40" spans="1:27" ht="13.5">
      <c r="A40" s="23" t="s">
        <v>62</v>
      </c>
      <c r="B40" s="29"/>
      <c r="C40" s="51">
        <v>103934109</v>
      </c>
      <c r="D40" s="51"/>
      <c r="E40" s="7">
        <v>1308000</v>
      </c>
      <c r="F40" s="8">
        <v>2302646</v>
      </c>
      <c r="G40" s="52"/>
      <c r="H40" s="52"/>
      <c r="I40" s="52"/>
      <c r="J40" s="8"/>
      <c r="K40" s="52"/>
      <c r="L40" s="52"/>
      <c r="M40" s="8"/>
      <c r="N40" s="52"/>
      <c r="O40" s="52"/>
      <c r="P40" s="52">
        <v>125293</v>
      </c>
      <c r="Q40" s="8"/>
      <c r="R40" s="52">
        <v>125293</v>
      </c>
      <c r="S40" s="52"/>
      <c r="T40" s="8"/>
      <c r="U40" s="52"/>
      <c r="V40" s="52"/>
      <c r="W40" s="52">
        <v>125293</v>
      </c>
      <c r="X40" s="8">
        <v>1726983</v>
      </c>
      <c r="Y40" s="52">
        <v>-1601690</v>
      </c>
      <c r="Z40" s="53">
        <v>-92.74</v>
      </c>
      <c r="AA40" s="54">
        <v>2302646</v>
      </c>
    </row>
    <row r="41" spans="1:27" ht="24.75" customHeight="1">
      <c r="A41" s="55" t="s">
        <v>63</v>
      </c>
      <c r="B41" s="29"/>
      <c r="C41" s="56">
        <f aca="true" t="shared" si="3" ref="C41:Y41">SUM(C37:C40)</f>
        <v>-2685114387</v>
      </c>
      <c r="D41" s="56">
        <f>SUM(D37:D40)</f>
        <v>0</v>
      </c>
      <c r="E41" s="57">
        <f t="shared" si="3"/>
        <v>1081914481</v>
      </c>
      <c r="F41" s="58">
        <f t="shared" si="3"/>
        <v>1755571098</v>
      </c>
      <c r="G41" s="58">
        <f t="shared" si="3"/>
        <v>1092419937</v>
      </c>
      <c r="H41" s="58">
        <f t="shared" si="3"/>
        <v>625904275</v>
      </c>
      <c r="I41" s="58">
        <f t="shared" si="3"/>
        <v>382881408</v>
      </c>
      <c r="J41" s="58">
        <f t="shared" si="3"/>
        <v>2101205620</v>
      </c>
      <c r="K41" s="58">
        <f t="shared" si="3"/>
        <v>624794063</v>
      </c>
      <c r="L41" s="58">
        <f t="shared" si="3"/>
        <v>1358834736</v>
      </c>
      <c r="M41" s="58">
        <f t="shared" si="3"/>
        <v>320860840</v>
      </c>
      <c r="N41" s="58">
        <f t="shared" si="3"/>
        <v>2304489639</v>
      </c>
      <c r="O41" s="58">
        <f t="shared" si="3"/>
        <v>-25240579</v>
      </c>
      <c r="P41" s="58">
        <f t="shared" si="3"/>
        <v>1161986205</v>
      </c>
      <c r="Q41" s="58">
        <f t="shared" si="3"/>
        <v>295061289</v>
      </c>
      <c r="R41" s="58">
        <f t="shared" si="3"/>
        <v>1431806915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5837502174</v>
      </c>
      <c r="X41" s="58">
        <f t="shared" si="3"/>
        <v>1340723694</v>
      </c>
      <c r="Y41" s="58">
        <f t="shared" si="3"/>
        <v>4496778480</v>
      </c>
      <c r="Z41" s="59">
        <f>+IF(X41&lt;&gt;0,+(Y41/X41)*100,0)</f>
        <v>335.3993444080955</v>
      </c>
      <c r="AA41" s="56">
        <f>SUM(AA37:AA40)</f>
        <v>1755571098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-2685114387</v>
      </c>
      <c r="D43" s="64">
        <f>+D41-D42</f>
        <v>0</v>
      </c>
      <c r="E43" s="65">
        <f t="shared" si="4"/>
        <v>1081914481</v>
      </c>
      <c r="F43" s="66">
        <f t="shared" si="4"/>
        <v>1755571098</v>
      </c>
      <c r="G43" s="66">
        <f t="shared" si="4"/>
        <v>1092419937</v>
      </c>
      <c r="H43" s="66">
        <f t="shared" si="4"/>
        <v>625904275</v>
      </c>
      <c r="I43" s="66">
        <f t="shared" si="4"/>
        <v>382881408</v>
      </c>
      <c r="J43" s="66">
        <f t="shared" si="4"/>
        <v>2101205620</v>
      </c>
      <c r="K43" s="66">
        <f t="shared" si="4"/>
        <v>624794063</v>
      </c>
      <c r="L43" s="66">
        <f t="shared" si="4"/>
        <v>1358834736</v>
      </c>
      <c r="M43" s="66">
        <f t="shared" si="4"/>
        <v>320860840</v>
      </c>
      <c r="N43" s="66">
        <f t="shared" si="4"/>
        <v>2304489639</v>
      </c>
      <c r="O43" s="66">
        <f t="shared" si="4"/>
        <v>-25240579</v>
      </c>
      <c r="P43" s="66">
        <f t="shared" si="4"/>
        <v>1161986205</v>
      </c>
      <c r="Q43" s="66">
        <f t="shared" si="4"/>
        <v>295061289</v>
      </c>
      <c r="R43" s="66">
        <f t="shared" si="4"/>
        <v>1431806915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5837502174</v>
      </c>
      <c r="X43" s="66">
        <f t="shared" si="4"/>
        <v>1340723694</v>
      </c>
      <c r="Y43" s="66">
        <f t="shared" si="4"/>
        <v>4496778480</v>
      </c>
      <c r="Z43" s="67">
        <f>+IF(X43&lt;&gt;0,+(Y43/X43)*100,0)</f>
        <v>335.3993444080955</v>
      </c>
      <c r="AA43" s="64">
        <f>+AA41-AA42</f>
        <v>1755571098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-2685114387</v>
      </c>
      <c r="D45" s="56">
        <f>SUM(D43:D44)</f>
        <v>0</v>
      </c>
      <c r="E45" s="57">
        <f t="shared" si="5"/>
        <v>1081914481</v>
      </c>
      <c r="F45" s="58">
        <f t="shared" si="5"/>
        <v>1755571098</v>
      </c>
      <c r="G45" s="58">
        <f t="shared" si="5"/>
        <v>1092419937</v>
      </c>
      <c r="H45" s="58">
        <f t="shared" si="5"/>
        <v>625904275</v>
      </c>
      <c r="I45" s="58">
        <f t="shared" si="5"/>
        <v>382881408</v>
      </c>
      <c r="J45" s="58">
        <f t="shared" si="5"/>
        <v>2101205620</v>
      </c>
      <c r="K45" s="58">
        <f t="shared" si="5"/>
        <v>624794063</v>
      </c>
      <c r="L45" s="58">
        <f t="shared" si="5"/>
        <v>1358834736</v>
      </c>
      <c r="M45" s="58">
        <f t="shared" si="5"/>
        <v>320860840</v>
      </c>
      <c r="N45" s="58">
        <f t="shared" si="5"/>
        <v>2304489639</v>
      </c>
      <c r="O45" s="58">
        <f t="shared" si="5"/>
        <v>-25240579</v>
      </c>
      <c r="P45" s="58">
        <f t="shared" si="5"/>
        <v>1161986205</v>
      </c>
      <c r="Q45" s="58">
        <f t="shared" si="5"/>
        <v>295061289</v>
      </c>
      <c r="R45" s="58">
        <f t="shared" si="5"/>
        <v>1431806915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5837502174</v>
      </c>
      <c r="X45" s="58">
        <f t="shared" si="5"/>
        <v>1340723694</v>
      </c>
      <c r="Y45" s="58">
        <f t="shared" si="5"/>
        <v>4496778480</v>
      </c>
      <c r="Z45" s="59">
        <f>+IF(X45&lt;&gt;0,+(Y45/X45)*100,0)</f>
        <v>335.3993444080955</v>
      </c>
      <c r="AA45" s="56">
        <f>SUM(AA43:AA44)</f>
        <v>1755571098</v>
      </c>
    </row>
    <row r="46" spans="1:27" ht="13.5">
      <c r="A46" s="50" t="s">
        <v>68</v>
      </c>
      <c r="B46" s="29"/>
      <c r="C46" s="51">
        <v>232772</v>
      </c>
      <c r="D46" s="51"/>
      <c r="E46" s="60">
        <v>1615600</v>
      </c>
      <c r="F46" s="61">
        <v>1615600</v>
      </c>
      <c r="G46" s="8"/>
      <c r="H46" s="8"/>
      <c r="I46" s="30"/>
      <c r="J46" s="8"/>
      <c r="K46" s="8"/>
      <c r="L46" s="8"/>
      <c r="M46" s="61"/>
      <c r="N46" s="8"/>
      <c r="O46" s="8"/>
      <c r="P46" s="30">
        <v>99224</v>
      </c>
      <c r="Q46" s="8"/>
      <c r="R46" s="8">
        <v>99224</v>
      </c>
      <c r="S46" s="8"/>
      <c r="T46" s="61"/>
      <c r="U46" s="8"/>
      <c r="V46" s="8"/>
      <c r="W46" s="30">
        <v>99224</v>
      </c>
      <c r="X46" s="8">
        <v>1211701</v>
      </c>
      <c r="Y46" s="8">
        <v>-1112477</v>
      </c>
      <c r="Z46" s="2">
        <v>-91.81</v>
      </c>
      <c r="AA46" s="6">
        <v>1615600</v>
      </c>
    </row>
    <row r="47" spans="1:27" ht="13.5">
      <c r="A47" s="69" t="s">
        <v>69</v>
      </c>
      <c r="B47" s="70"/>
      <c r="C47" s="71">
        <f aca="true" t="shared" si="6" ref="C47:Y47">SUM(C45:C46)</f>
        <v>-2684881615</v>
      </c>
      <c r="D47" s="71">
        <f>SUM(D45:D46)</f>
        <v>0</v>
      </c>
      <c r="E47" s="72">
        <f t="shared" si="6"/>
        <v>1083530081</v>
      </c>
      <c r="F47" s="73">
        <f t="shared" si="6"/>
        <v>1757186698</v>
      </c>
      <c r="G47" s="73">
        <f t="shared" si="6"/>
        <v>1092419937</v>
      </c>
      <c r="H47" s="74">
        <f t="shared" si="6"/>
        <v>625904275</v>
      </c>
      <c r="I47" s="74">
        <f t="shared" si="6"/>
        <v>382881408</v>
      </c>
      <c r="J47" s="74">
        <f t="shared" si="6"/>
        <v>2101205620</v>
      </c>
      <c r="K47" s="74">
        <f t="shared" si="6"/>
        <v>624794063</v>
      </c>
      <c r="L47" s="74">
        <f t="shared" si="6"/>
        <v>1358834736</v>
      </c>
      <c r="M47" s="73">
        <f t="shared" si="6"/>
        <v>320860840</v>
      </c>
      <c r="N47" s="73">
        <f t="shared" si="6"/>
        <v>2304489639</v>
      </c>
      <c r="O47" s="74">
        <f t="shared" si="6"/>
        <v>-25240579</v>
      </c>
      <c r="P47" s="74">
        <f t="shared" si="6"/>
        <v>1162085429</v>
      </c>
      <c r="Q47" s="74">
        <f t="shared" si="6"/>
        <v>295061289</v>
      </c>
      <c r="R47" s="74">
        <f t="shared" si="6"/>
        <v>1431906139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5837601398</v>
      </c>
      <c r="X47" s="74">
        <f t="shared" si="6"/>
        <v>1341935395</v>
      </c>
      <c r="Y47" s="74">
        <f t="shared" si="6"/>
        <v>4495666003</v>
      </c>
      <c r="Z47" s="75">
        <f>+IF(X47&lt;&gt;0,+(Y47/X47)*100,0)</f>
        <v>335.01359452553976</v>
      </c>
      <c r="AA47" s="76">
        <f>SUM(AA45:AA46)</f>
        <v>1757186698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 password="F954" sheet="1"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313279350</v>
      </c>
      <c r="D5" s="6"/>
      <c r="E5" s="7">
        <v>330809136</v>
      </c>
      <c r="F5" s="8">
        <v>330809136</v>
      </c>
      <c r="G5" s="8">
        <v>25258972</v>
      </c>
      <c r="H5" s="8">
        <v>27182661</v>
      </c>
      <c r="I5" s="8">
        <v>27144840</v>
      </c>
      <c r="J5" s="8">
        <v>79586473</v>
      </c>
      <c r="K5" s="8">
        <v>21134874</v>
      </c>
      <c r="L5" s="8">
        <v>25514171</v>
      </c>
      <c r="M5" s="8">
        <v>27472014</v>
      </c>
      <c r="N5" s="8">
        <v>74121059</v>
      </c>
      <c r="O5" s="8">
        <v>27465871</v>
      </c>
      <c r="P5" s="8">
        <v>25825452</v>
      </c>
      <c r="Q5" s="8">
        <v>28822354</v>
      </c>
      <c r="R5" s="8">
        <v>82113677</v>
      </c>
      <c r="S5" s="8"/>
      <c r="T5" s="8"/>
      <c r="U5" s="8"/>
      <c r="V5" s="8"/>
      <c r="W5" s="8">
        <v>235821209</v>
      </c>
      <c r="X5" s="8">
        <v>248106852</v>
      </c>
      <c r="Y5" s="8">
        <v>-12285643</v>
      </c>
      <c r="Z5" s="2">
        <v>-4.95</v>
      </c>
      <c r="AA5" s="6">
        <v>330809136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>
        <v>156460850</v>
      </c>
      <c r="D7" s="6"/>
      <c r="E7" s="7">
        <v>149471268</v>
      </c>
      <c r="F7" s="8">
        <v>149471268</v>
      </c>
      <c r="G7" s="8">
        <v>12322318</v>
      </c>
      <c r="H7" s="8">
        <v>8900719</v>
      </c>
      <c r="I7" s="8">
        <v>12453403</v>
      </c>
      <c r="J7" s="8">
        <v>33676440</v>
      </c>
      <c r="K7" s="8">
        <v>12011427</v>
      </c>
      <c r="L7" s="8">
        <v>14461045</v>
      </c>
      <c r="M7" s="8">
        <v>13524737</v>
      </c>
      <c r="N7" s="8">
        <v>39997209</v>
      </c>
      <c r="O7" s="8">
        <v>11641106</v>
      </c>
      <c r="P7" s="8">
        <v>13243670</v>
      </c>
      <c r="Q7" s="8">
        <v>11399661</v>
      </c>
      <c r="R7" s="8">
        <v>36284437</v>
      </c>
      <c r="S7" s="8"/>
      <c r="T7" s="8"/>
      <c r="U7" s="8"/>
      <c r="V7" s="8"/>
      <c r="W7" s="8">
        <v>109958086</v>
      </c>
      <c r="X7" s="8">
        <v>112103451</v>
      </c>
      <c r="Y7" s="8">
        <v>-2145365</v>
      </c>
      <c r="Z7" s="2">
        <v>-1.91</v>
      </c>
      <c r="AA7" s="6">
        <v>149471268</v>
      </c>
    </row>
    <row r="8" spans="1:27" ht="13.5">
      <c r="A8" s="25" t="s">
        <v>34</v>
      </c>
      <c r="B8" s="24"/>
      <c r="C8" s="6">
        <v>42318014</v>
      </c>
      <c r="D8" s="6"/>
      <c r="E8" s="7">
        <v>42039600</v>
      </c>
      <c r="F8" s="8">
        <v>42039600</v>
      </c>
      <c r="G8" s="8">
        <v>3765212</v>
      </c>
      <c r="H8" s="8">
        <v>3773369</v>
      </c>
      <c r="I8" s="8">
        <v>3776646</v>
      </c>
      <c r="J8" s="8">
        <v>11315227</v>
      </c>
      <c r="K8" s="8">
        <v>3769357</v>
      </c>
      <c r="L8" s="8">
        <v>3770484</v>
      </c>
      <c r="M8" s="8">
        <v>3764237</v>
      </c>
      <c r="N8" s="8">
        <v>11304078</v>
      </c>
      <c r="O8" s="8">
        <v>3767475</v>
      </c>
      <c r="P8" s="8">
        <v>3766520</v>
      </c>
      <c r="Q8" s="8">
        <v>3777877</v>
      </c>
      <c r="R8" s="8">
        <v>11311872</v>
      </c>
      <c r="S8" s="8"/>
      <c r="T8" s="8"/>
      <c r="U8" s="8"/>
      <c r="V8" s="8"/>
      <c r="W8" s="8">
        <v>33931177</v>
      </c>
      <c r="X8" s="8">
        <v>31529700</v>
      </c>
      <c r="Y8" s="8">
        <v>2401477</v>
      </c>
      <c r="Z8" s="2">
        <v>7.62</v>
      </c>
      <c r="AA8" s="6">
        <v>42039600</v>
      </c>
    </row>
    <row r="9" spans="1:27" ht="13.5">
      <c r="A9" s="25" t="s">
        <v>35</v>
      </c>
      <c r="B9" s="24"/>
      <c r="C9" s="6">
        <v>37052722</v>
      </c>
      <c r="D9" s="6"/>
      <c r="E9" s="7">
        <v>34213284</v>
      </c>
      <c r="F9" s="8">
        <v>34213284</v>
      </c>
      <c r="G9" s="8">
        <v>3054020</v>
      </c>
      <c r="H9" s="8">
        <v>3292874</v>
      </c>
      <c r="I9" s="8">
        <v>3320254</v>
      </c>
      <c r="J9" s="8">
        <v>9667148</v>
      </c>
      <c r="K9" s="8">
        <v>3315528</v>
      </c>
      <c r="L9" s="8">
        <v>3272349</v>
      </c>
      <c r="M9" s="8">
        <v>3326218</v>
      </c>
      <c r="N9" s="8">
        <v>9914095</v>
      </c>
      <c r="O9" s="8">
        <v>3303693</v>
      </c>
      <c r="P9" s="8">
        <v>3323950</v>
      </c>
      <c r="Q9" s="8">
        <v>3326164</v>
      </c>
      <c r="R9" s="8">
        <v>9953807</v>
      </c>
      <c r="S9" s="8"/>
      <c r="T9" s="8"/>
      <c r="U9" s="8"/>
      <c r="V9" s="8"/>
      <c r="W9" s="8">
        <v>29535050</v>
      </c>
      <c r="X9" s="8">
        <v>25659963</v>
      </c>
      <c r="Y9" s="8">
        <v>3875087</v>
      </c>
      <c r="Z9" s="2">
        <v>15.1</v>
      </c>
      <c r="AA9" s="6">
        <v>34213284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7217421</v>
      </c>
      <c r="D11" s="6"/>
      <c r="E11" s="7">
        <v>6571992</v>
      </c>
      <c r="F11" s="8">
        <v>6571992</v>
      </c>
      <c r="G11" s="8">
        <v>640636</v>
      </c>
      <c r="H11" s="8">
        <v>765757</v>
      </c>
      <c r="I11" s="8">
        <v>612399</v>
      </c>
      <c r="J11" s="8">
        <v>2018792</v>
      </c>
      <c r="K11" s="8">
        <v>694394</v>
      </c>
      <c r="L11" s="8">
        <v>632818</v>
      </c>
      <c r="M11" s="8">
        <v>611697</v>
      </c>
      <c r="N11" s="8">
        <v>1938909</v>
      </c>
      <c r="O11" s="8">
        <v>658399</v>
      </c>
      <c r="P11" s="8">
        <v>606799</v>
      </c>
      <c r="Q11" s="8">
        <v>-136959</v>
      </c>
      <c r="R11" s="8">
        <v>1128239</v>
      </c>
      <c r="S11" s="8"/>
      <c r="T11" s="8"/>
      <c r="U11" s="8"/>
      <c r="V11" s="8"/>
      <c r="W11" s="8">
        <v>5085940</v>
      </c>
      <c r="X11" s="8">
        <v>4928994</v>
      </c>
      <c r="Y11" s="8">
        <v>156946</v>
      </c>
      <c r="Z11" s="2">
        <v>3.18</v>
      </c>
      <c r="AA11" s="6">
        <v>6571992</v>
      </c>
    </row>
    <row r="12" spans="1:27" ht="13.5">
      <c r="A12" s="25" t="s">
        <v>37</v>
      </c>
      <c r="B12" s="29"/>
      <c r="C12" s="6">
        <v>2354283</v>
      </c>
      <c r="D12" s="6"/>
      <c r="E12" s="7">
        <v>6908100</v>
      </c>
      <c r="F12" s="8">
        <v>6908100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5181075</v>
      </c>
      <c r="Y12" s="8">
        <v>-5181075</v>
      </c>
      <c r="Z12" s="2">
        <v>-100</v>
      </c>
      <c r="AA12" s="6">
        <v>6908100</v>
      </c>
    </row>
    <row r="13" spans="1:27" ht="13.5">
      <c r="A13" s="23" t="s">
        <v>38</v>
      </c>
      <c r="B13" s="29"/>
      <c r="C13" s="6">
        <v>90882644</v>
      </c>
      <c r="D13" s="6"/>
      <c r="E13" s="7">
        <v>59812992</v>
      </c>
      <c r="F13" s="8">
        <v>59812992</v>
      </c>
      <c r="G13" s="8">
        <v>8349593</v>
      </c>
      <c r="H13" s="8">
        <v>8564936</v>
      </c>
      <c r="I13" s="8">
        <v>8718351</v>
      </c>
      <c r="J13" s="8">
        <v>25632880</v>
      </c>
      <c r="K13" s="8">
        <v>8489634</v>
      </c>
      <c r="L13" s="8">
        <v>8343529</v>
      </c>
      <c r="M13" s="8">
        <v>8595109</v>
      </c>
      <c r="N13" s="8">
        <v>25428272</v>
      </c>
      <c r="O13" s="8">
        <v>9186165</v>
      </c>
      <c r="P13" s="8">
        <v>9152862</v>
      </c>
      <c r="Q13" s="8">
        <v>8915245</v>
      </c>
      <c r="R13" s="8">
        <v>27254272</v>
      </c>
      <c r="S13" s="8"/>
      <c r="T13" s="8"/>
      <c r="U13" s="8"/>
      <c r="V13" s="8"/>
      <c r="W13" s="8">
        <v>78315424</v>
      </c>
      <c r="X13" s="8">
        <v>44859744</v>
      </c>
      <c r="Y13" s="8">
        <v>33455680</v>
      </c>
      <c r="Z13" s="2">
        <v>74.58</v>
      </c>
      <c r="AA13" s="6">
        <v>59812992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2954119</v>
      </c>
      <c r="D15" s="6"/>
      <c r="E15" s="7">
        <v>7819896</v>
      </c>
      <c r="F15" s="8">
        <v>7819896</v>
      </c>
      <c r="G15" s="8">
        <v>18612</v>
      </c>
      <c r="H15" s="8">
        <v>10086</v>
      </c>
      <c r="I15" s="8">
        <v>10438</v>
      </c>
      <c r="J15" s="8">
        <v>39136</v>
      </c>
      <c r="K15" s="8">
        <v>12705</v>
      </c>
      <c r="L15" s="8">
        <v>2550</v>
      </c>
      <c r="M15" s="8">
        <v>8800</v>
      </c>
      <c r="N15" s="8">
        <v>24055</v>
      </c>
      <c r="O15" s="8">
        <v>1000</v>
      </c>
      <c r="P15" s="8">
        <v>400</v>
      </c>
      <c r="Q15" s="8">
        <v>-3048</v>
      </c>
      <c r="R15" s="8">
        <v>-1648</v>
      </c>
      <c r="S15" s="8"/>
      <c r="T15" s="8"/>
      <c r="U15" s="8"/>
      <c r="V15" s="8"/>
      <c r="W15" s="8">
        <v>61543</v>
      </c>
      <c r="X15" s="8">
        <v>5864922</v>
      </c>
      <c r="Y15" s="8">
        <v>-5803379</v>
      </c>
      <c r="Z15" s="2">
        <v>-98.95</v>
      </c>
      <c r="AA15" s="6">
        <v>7819896</v>
      </c>
    </row>
    <row r="16" spans="1:27" ht="13.5">
      <c r="A16" s="23" t="s">
        <v>41</v>
      </c>
      <c r="B16" s="29"/>
      <c r="C16" s="6">
        <v>3013435</v>
      </c>
      <c r="D16" s="6"/>
      <c r="E16" s="7">
        <v>3180000</v>
      </c>
      <c r="F16" s="8">
        <v>3180000</v>
      </c>
      <c r="G16" s="8">
        <v>436467</v>
      </c>
      <c r="H16" s="8">
        <v>237784</v>
      </c>
      <c r="I16" s="8">
        <v>157298</v>
      </c>
      <c r="J16" s="8">
        <v>831549</v>
      </c>
      <c r="K16" s="8"/>
      <c r="L16" s="8"/>
      <c r="M16" s="8">
        <v>1388</v>
      </c>
      <c r="N16" s="8">
        <v>1388</v>
      </c>
      <c r="O16" s="8">
        <v>2254</v>
      </c>
      <c r="P16" s="8">
        <v>696</v>
      </c>
      <c r="Q16" s="8"/>
      <c r="R16" s="8">
        <v>2950</v>
      </c>
      <c r="S16" s="8"/>
      <c r="T16" s="8"/>
      <c r="U16" s="8"/>
      <c r="V16" s="8"/>
      <c r="W16" s="8">
        <v>835887</v>
      </c>
      <c r="X16" s="8">
        <v>2385000</v>
      </c>
      <c r="Y16" s="8">
        <v>-1549113</v>
      </c>
      <c r="Z16" s="2">
        <v>-64.95</v>
      </c>
      <c r="AA16" s="6">
        <v>3180000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245225247</v>
      </c>
      <c r="D18" s="6"/>
      <c r="E18" s="7">
        <v>269439000</v>
      </c>
      <c r="F18" s="8">
        <v>269439000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202079250</v>
      </c>
      <c r="Y18" s="8">
        <v>-202079250</v>
      </c>
      <c r="Z18" s="2">
        <v>-100</v>
      </c>
      <c r="AA18" s="6">
        <v>269439000</v>
      </c>
    </row>
    <row r="19" spans="1:27" ht="13.5">
      <c r="A19" s="23" t="s">
        <v>44</v>
      </c>
      <c r="B19" s="29"/>
      <c r="C19" s="6">
        <v>6801516</v>
      </c>
      <c r="D19" s="6"/>
      <c r="E19" s="7">
        <v>27618516</v>
      </c>
      <c r="F19" s="26">
        <v>27618516</v>
      </c>
      <c r="G19" s="26">
        <v>608502</v>
      </c>
      <c r="H19" s="26">
        <v>585783</v>
      </c>
      <c r="I19" s="26">
        <v>601692</v>
      </c>
      <c r="J19" s="26">
        <v>1795977</v>
      </c>
      <c r="K19" s="26">
        <v>450728</v>
      </c>
      <c r="L19" s="26">
        <v>1276760</v>
      </c>
      <c r="M19" s="26">
        <v>106052</v>
      </c>
      <c r="N19" s="26">
        <v>1833540</v>
      </c>
      <c r="O19" s="26">
        <v>553118</v>
      </c>
      <c r="P19" s="26">
        <v>620726</v>
      </c>
      <c r="Q19" s="26">
        <v>536948</v>
      </c>
      <c r="R19" s="26">
        <v>1710792</v>
      </c>
      <c r="S19" s="26"/>
      <c r="T19" s="26"/>
      <c r="U19" s="26"/>
      <c r="V19" s="26"/>
      <c r="W19" s="26">
        <v>5340309</v>
      </c>
      <c r="X19" s="26">
        <v>20713887</v>
      </c>
      <c r="Y19" s="26">
        <v>-15373578</v>
      </c>
      <c r="Z19" s="27">
        <v>-74.22</v>
      </c>
      <c r="AA19" s="28">
        <v>27618516</v>
      </c>
    </row>
    <row r="20" spans="1:27" ht="13.5">
      <c r="A20" s="23" t="s">
        <v>45</v>
      </c>
      <c r="B20" s="29"/>
      <c r="C20" s="6">
        <v>26460349</v>
      </c>
      <c r="D20" s="6"/>
      <c r="E20" s="7">
        <v>21948000</v>
      </c>
      <c r="F20" s="8">
        <v>21948000</v>
      </c>
      <c r="G20" s="8">
        <v>98</v>
      </c>
      <c r="H20" s="8"/>
      <c r="I20" s="30"/>
      <c r="J20" s="8">
        <v>98</v>
      </c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>
        <v>98</v>
      </c>
      <c r="X20" s="8">
        <v>16461000</v>
      </c>
      <c r="Y20" s="8">
        <v>-16460902</v>
      </c>
      <c r="Z20" s="2">
        <v>-100</v>
      </c>
      <c r="AA20" s="6">
        <v>21948000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934019950</v>
      </c>
      <c r="D21" s="33">
        <f t="shared" si="0"/>
        <v>0</v>
      </c>
      <c r="E21" s="34">
        <f t="shared" si="0"/>
        <v>959831784</v>
      </c>
      <c r="F21" s="35">
        <f t="shared" si="0"/>
        <v>959831784</v>
      </c>
      <c r="G21" s="35">
        <f t="shared" si="0"/>
        <v>54454430</v>
      </c>
      <c r="H21" s="35">
        <f t="shared" si="0"/>
        <v>53313969</v>
      </c>
      <c r="I21" s="35">
        <f t="shared" si="0"/>
        <v>56795321</v>
      </c>
      <c r="J21" s="35">
        <f t="shared" si="0"/>
        <v>164563720</v>
      </c>
      <c r="K21" s="35">
        <f t="shared" si="0"/>
        <v>49878647</v>
      </c>
      <c r="L21" s="35">
        <f t="shared" si="0"/>
        <v>57273706</v>
      </c>
      <c r="M21" s="35">
        <f t="shared" si="0"/>
        <v>57410252</v>
      </c>
      <c r="N21" s="35">
        <f t="shared" si="0"/>
        <v>164562605</v>
      </c>
      <c r="O21" s="35">
        <f t="shared" si="0"/>
        <v>56579081</v>
      </c>
      <c r="P21" s="35">
        <f t="shared" si="0"/>
        <v>56541075</v>
      </c>
      <c r="Q21" s="35">
        <f t="shared" si="0"/>
        <v>56638242</v>
      </c>
      <c r="R21" s="35">
        <f t="shared" si="0"/>
        <v>169758398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498884723</v>
      </c>
      <c r="X21" s="35">
        <f t="shared" si="0"/>
        <v>719873838</v>
      </c>
      <c r="Y21" s="35">
        <f t="shared" si="0"/>
        <v>-220989115</v>
      </c>
      <c r="Z21" s="36">
        <f>+IF(X21&lt;&gt;0,+(Y21/X21)*100,0)</f>
        <v>-30.69831175056538</v>
      </c>
      <c r="AA21" s="33">
        <f>SUM(AA5:AA20)</f>
        <v>959831784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313946965</v>
      </c>
      <c r="D24" s="6"/>
      <c r="E24" s="7">
        <v>275865048</v>
      </c>
      <c r="F24" s="8">
        <v>275865048</v>
      </c>
      <c r="G24" s="8">
        <v>22960205</v>
      </c>
      <c r="H24" s="8">
        <v>22932619</v>
      </c>
      <c r="I24" s="8">
        <v>22543242</v>
      </c>
      <c r="J24" s="8">
        <v>68436066</v>
      </c>
      <c r="K24" s="8">
        <v>22431410</v>
      </c>
      <c r="L24" s="8">
        <v>22406965</v>
      </c>
      <c r="M24" s="8">
        <v>23701365</v>
      </c>
      <c r="N24" s="8">
        <v>68539740</v>
      </c>
      <c r="O24" s="8">
        <v>22868301</v>
      </c>
      <c r="P24" s="8">
        <v>24775698</v>
      </c>
      <c r="Q24" s="8">
        <v>24651488</v>
      </c>
      <c r="R24" s="8">
        <v>72295487</v>
      </c>
      <c r="S24" s="8"/>
      <c r="T24" s="8"/>
      <c r="U24" s="8"/>
      <c r="V24" s="8"/>
      <c r="W24" s="8">
        <v>209271293</v>
      </c>
      <c r="X24" s="8">
        <v>206898786</v>
      </c>
      <c r="Y24" s="8">
        <v>2372507</v>
      </c>
      <c r="Z24" s="2">
        <v>1.15</v>
      </c>
      <c r="AA24" s="6">
        <v>275865048</v>
      </c>
    </row>
    <row r="25" spans="1:27" ht="13.5">
      <c r="A25" s="25" t="s">
        <v>49</v>
      </c>
      <c r="B25" s="24"/>
      <c r="C25" s="6">
        <v>26321918</v>
      </c>
      <c r="D25" s="6"/>
      <c r="E25" s="7">
        <v>27593940</v>
      </c>
      <c r="F25" s="8">
        <v>27593940</v>
      </c>
      <c r="G25" s="8">
        <v>2317924</v>
      </c>
      <c r="H25" s="8">
        <v>2337703</v>
      </c>
      <c r="I25" s="8">
        <v>2922147</v>
      </c>
      <c r="J25" s="8">
        <v>7577774</v>
      </c>
      <c r="K25" s="8">
        <v>2318609</v>
      </c>
      <c r="L25" s="8">
        <v>2587109</v>
      </c>
      <c r="M25" s="8">
        <v>2320762</v>
      </c>
      <c r="N25" s="8">
        <v>7226480</v>
      </c>
      <c r="O25" s="8">
        <v>2318609</v>
      </c>
      <c r="P25" s="8">
        <v>3687877</v>
      </c>
      <c r="Q25" s="8">
        <v>2649141</v>
      </c>
      <c r="R25" s="8">
        <v>8655627</v>
      </c>
      <c r="S25" s="8"/>
      <c r="T25" s="8"/>
      <c r="U25" s="8"/>
      <c r="V25" s="8"/>
      <c r="W25" s="8">
        <v>23459881</v>
      </c>
      <c r="X25" s="8">
        <v>20695455</v>
      </c>
      <c r="Y25" s="8">
        <v>2764426</v>
      </c>
      <c r="Z25" s="2">
        <v>13.36</v>
      </c>
      <c r="AA25" s="6">
        <v>27593940</v>
      </c>
    </row>
    <row r="26" spans="1:27" ht="13.5">
      <c r="A26" s="25" t="s">
        <v>50</v>
      </c>
      <c r="B26" s="24"/>
      <c r="C26" s="6">
        <v>350207977</v>
      </c>
      <c r="D26" s="6"/>
      <c r="E26" s="7">
        <v>171810000</v>
      </c>
      <c r="F26" s="8">
        <v>139133250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108434530</v>
      </c>
      <c r="Y26" s="8">
        <v>-108434530</v>
      </c>
      <c r="Z26" s="2">
        <v>-100</v>
      </c>
      <c r="AA26" s="6">
        <v>139133250</v>
      </c>
    </row>
    <row r="27" spans="1:27" ht="13.5">
      <c r="A27" s="25" t="s">
        <v>51</v>
      </c>
      <c r="B27" s="24"/>
      <c r="C27" s="6">
        <v>49915141</v>
      </c>
      <c r="D27" s="6"/>
      <c r="E27" s="7">
        <v>120618096</v>
      </c>
      <c r="F27" s="8">
        <v>120618096</v>
      </c>
      <c r="G27" s="8"/>
      <c r="H27" s="8"/>
      <c r="I27" s="8">
        <v>1160</v>
      </c>
      <c r="J27" s="8">
        <v>1160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>
        <v>1160</v>
      </c>
      <c r="X27" s="8">
        <v>90463572</v>
      </c>
      <c r="Y27" s="8">
        <v>-90462412</v>
      </c>
      <c r="Z27" s="2">
        <v>-100</v>
      </c>
      <c r="AA27" s="6">
        <v>120618096</v>
      </c>
    </row>
    <row r="28" spans="1:27" ht="13.5">
      <c r="A28" s="25" t="s">
        <v>52</v>
      </c>
      <c r="B28" s="24"/>
      <c r="C28" s="6">
        <v>19389929</v>
      </c>
      <c r="D28" s="6"/>
      <c r="E28" s="7">
        <v>2515008</v>
      </c>
      <c r="F28" s="8">
        <v>2515008</v>
      </c>
      <c r="G28" s="8">
        <v>602</v>
      </c>
      <c r="H28" s="8">
        <v>302778</v>
      </c>
      <c r="I28" s="8">
        <v>3082</v>
      </c>
      <c r="J28" s="8">
        <v>306462</v>
      </c>
      <c r="K28" s="8">
        <v>204156</v>
      </c>
      <c r="L28" s="8"/>
      <c r="M28" s="8">
        <v>504</v>
      </c>
      <c r="N28" s="8">
        <v>204660</v>
      </c>
      <c r="O28" s="8">
        <v>638</v>
      </c>
      <c r="P28" s="8">
        <v>780</v>
      </c>
      <c r="Q28" s="8"/>
      <c r="R28" s="8">
        <v>1418</v>
      </c>
      <c r="S28" s="8"/>
      <c r="T28" s="8"/>
      <c r="U28" s="8"/>
      <c r="V28" s="8"/>
      <c r="W28" s="8">
        <v>512540</v>
      </c>
      <c r="X28" s="8">
        <v>1886256</v>
      </c>
      <c r="Y28" s="8">
        <v>-1373716</v>
      </c>
      <c r="Z28" s="2">
        <v>-72.83</v>
      </c>
      <c r="AA28" s="6">
        <v>2515008</v>
      </c>
    </row>
    <row r="29" spans="1:27" ht="13.5">
      <c r="A29" s="25" t="s">
        <v>53</v>
      </c>
      <c r="B29" s="24"/>
      <c r="C29" s="6">
        <v>96074719</v>
      </c>
      <c r="D29" s="6"/>
      <c r="E29" s="7">
        <v>82424004</v>
      </c>
      <c r="F29" s="8">
        <v>70424004</v>
      </c>
      <c r="G29" s="8">
        <v>348306</v>
      </c>
      <c r="H29" s="8">
        <v>404304</v>
      </c>
      <c r="I29" s="8">
        <v>785995</v>
      </c>
      <c r="J29" s="8">
        <v>1538605</v>
      </c>
      <c r="K29" s="8">
        <v>487408</v>
      </c>
      <c r="L29" s="8">
        <v>425592</v>
      </c>
      <c r="M29" s="8">
        <v>13102701</v>
      </c>
      <c r="N29" s="8">
        <v>14015701</v>
      </c>
      <c r="O29" s="8">
        <v>7951644</v>
      </c>
      <c r="P29" s="8">
        <v>8225697</v>
      </c>
      <c r="Q29" s="8">
        <v>8174524</v>
      </c>
      <c r="R29" s="8">
        <v>24351865</v>
      </c>
      <c r="S29" s="8"/>
      <c r="T29" s="8"/>
      <c r="U29" s="8"/>
      <c r="V29" s="8"/>
      <c r="W29" s="8">
        <v>39906171</v>
      </c>
      <c r="X29" s="8">
        <v>57018003</v>
      </c>
      <c r="Y29" s="8">
        <v>-17111832</v>
      </c>
      <c r="Z29" s="2">
        <v>-30.01</v>
      </c>
      <c r="AA29" s="6">
        <v>70424004</v>
      </c>
    </row>
    <row r="30" spans="1:27" ht="13.5">
      <c r="A30" s="25" t="s">
        <v>54</v>
      </c>
      <c r="B30" s="24"/>
      <c r="C30" s="6">
        <v>14287885</v>
      </c>
      <c r="D30" s="6"/>
      <c r="E30" s="7">
        <v>61502532</v>
      </c>
      <c r="F30" s="8">
        <v>50890073</v>
      </c>
      <c r="G30" s="8">
        <v>628726</v>
      </c>
      <c r="H30" s="8">
        <v>1055266</v>
      </c>
      <c r="I30" s="8">
        <v>1324664</v>
      </c>
      <c r="J30" s="8">
        <v>3008656</v>
      </c>
      <c r="K30" s="8">
        <v>1929780</v>
      </c>
      <c r="L30" s="8">
        <v>292528</v>
      </c>
      <c r="M30" s="8">
        <v>1442098</v>
      </c>
      <c r="N30" s="8">
        <v>3664406</v>
      </c>
      <c r="O30" s="8">
        <v>635266</v>
      </c>
      <c r="P30" s="8">
        <v>2994306</v>
      </c>
      <c r="Q30" s="8">
        <v>6673719</v>
      </c>
      <c r="R30" s="8">
        <v>10303291</v>
      </c>
      <c r="S30" s="8"/>
      <c r="T30" s="8"/>
      <c r="U30" s="8"/>
      <c r="V30" s="8"/>
      <c r="W30" s="8">
        <v>16976353</v>
      </c>
      <c r="X30" s="8">
        <v>40106645</v>
      </c>
      <c r="Y30" s="8">
        <v>-23130292</v>
      </c>
      <c r="Z30" s="2">
        <v>-57.67</v>
      </c>
      <c r="AA30" s="6">
        <v>50890073</v>
      </c>
    </row>
    <row r="31" spans="1:27" ht="13.5">
      <c r="A31" s="25" t="s">
        <v>55</v>
      </c>
      <c r="B31" s="24"/>
      <c r="C31" s="6">
        <v>110007185</v>
      </c>
      <c r="D31" s="6"/>
      <c r="E31" s="7">
        <v>84174744</v>
      </c>
      <c r="F31" s="8">
        <v>95681779</v>
      </c>
      <c r="G31" s="8">
        <v>2015896</v>
      </c>
      <c r="H31" s="8">
        <v>6020896</v>
      </c>
      <c r="I31" s="8">
        <v>5159649</v>
      </c>
      <c r="J31" s="8">
        <v>13196441</v>
      </c>
      <c r="K31" s="8">
        <v>7232075</v>
      </c>
      <c r="L31" s="8">
        <v>10360264</v>
      </c>
      <c r="M31" s="8">
        <v>7464147</v>
      </c>
      <c r="N31" s="8">
        <v>25056486</v>
      </c>
      <c r="O31" s="8">
        <v>7939130</v>
      </c>
      <c r="P31" s="8">
        <v>7061459</v>
      </c>
      <c r="Q31" s="8">
        <v>7254062</v>
      </c>
      <c r="R31" s="8">
        <v>22254651</v>
      </c>
      <c r="S31" s="8"/>
      <c r="T31" s="8"/>
      <c r="U31" s="8"/>
      <c r="V31" s="8"/>
      <c r="W31" s="8">
        <v>60507578</v>
      </c>
      <c r="X31" s="8">
        <v>64323832</v>
      </c>
      <c r="Y31" s="8">
        <v>-3816254</v>
      </c>
      <c r="Z31" s="2">
        <v>-5.93</v>
      </c>
      <c r="AA31" s="6">
        <v>95681779</v>
      </c>
    </row>
    <row r="32" spans="1:27" ht="13.5">
      <c r="A32" s="25" t="s">
        <v>43</v>
      </c>
      <c r="B32" s="24"/>
      <c r="C32" s="6">
        <v>128500</v>
      </c>
      <c r="D32" s="6"/>
      <c r="E32" s="7">
        <v>3600000</v>
      </c>
      <c r="F32" s="8">
        <v>2799240</v>
      </c>
      <c r="G32" s="8"/>
      <c r="H32" s="8"/>
      <c r="I32" s="8"/>
      <c r="J32" s="8"/>
      <c r="K32" s="8">
        <v>199245</v>
      </c>
      <c r="L32" s="8"/>
      <c r="M32" s="8"/>
      <c r="N32" s="8">
        <v>199245</v>
      </c>
      <c r="O32" s="8"/>
      <c r="P32" s="8"/>
      <c r="Q32" s="8">
        <v>196790</v>
      </c>
      <c r="R32" s="8">
        <v>196790</v>
      </c>
      <c r="S32" s="8"/>
      <c r="T32" s="8"/>
      <c r="U32" s="8"/>
      <c r="V32" s="8"/>
      <c r="W32" s="8">
        <v>396035</v>
      </c>
      <c r="X32" s="8">
        <v>2379696</v>
      </c>
      <c r="Y32" s="8">
        <v>-1983661</v>
      </c>
      <c r="Z32" s="2">
        <v>-83.36</v>
      </c>
      <c r="AA32" s="6">
        <v>2799240</v>
      </c>
    </row>
    <row r="33" spans="1:27" ht="13.5">
      <c r="A33" s="25" t="s">
        <v>56</v>
      </c>
      <c r="B33" s="24"/>
      <c r="C33" s="6">
        <v>43332853</v>
      </c>
      <c r="D33" s="6"/>
      <c r="E33" s="7">
        <v>70256400</v>
      </c>
      <c r="F33" s="8">
        <v>51439712</v>
      </c>
      <c r="G33" s="8">
        <v>573409</v>
      </c>
      <c r="H33" s="8">
        <v>932045</v>
      </c>
      <c r="I33" s="8">
        <v>2050403</v>
      </c>
      <c r="J33" s="8">
        <v>3555857</v>
      </c>
      <c r="K33" s="8">
        <v>2057255</v>
      </c>
      <c r="L33" s="8">
        <v>1789066</v>
      </c>
      <c r="M33" s="8">
        <v>3192494</v>
      </c>
      <c r="N33" s="8">
        <v>7038815</v>
      </c>
      <c r="O33" s="8">
        <v>4533590</v>
      </c>
      <c r="P33" s="8">
        <v>819899</v>
      </c>
      <c r="Q33" s="8">
        <v>1050660</v>
      </c>
      <c r="R33" s="8">
        <v>6404149</v>
      </c>
      <c r="S33" s="8"/>
      <c r="T33" s="8"/>
      <c r="U33" s="8"/>
      <c r="V33" s="8"/>
      <c r="W33" s="8">
        <v>16998821</v>
      </c>
      <c r="X33" s="8">
        <v>42903357</v>
      </c>
      <c r="Y33" s="8">
        <v>-25904536</v>
      </c>
      <c r="Z33" s="2">
        <v>-60.38</v>
      </c>
      <c r="AA33" s="6">
        <v>51439712</v>
      </c>
    </row>
    <row r="34" spans="1:27" ht="13.5">
      <c r="A34" s="23" t="s">
        <v>57</v>
      </c>
      <c r="B34" s="29"/>
      <c r="C34" s="6">
        <v>90477999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1114091071</v>
      </c>
      <c r="D35" s="33">
        <f>SUM(D24:D34)</f>
        <v>0</v>
      </c>
      <c r="E35" s="34">
        <f t="shared" si="1"/>
        <v>900359772</v>
      </c>
      <c r="F35" s="35">
        <f t="shared" si="1"/>
        <v>836960150</v>
      </c>
      <c r="G35" s="35">
        <f t="shared" si="1"/>
        <v>28845068</v>
      </c>
      <c r="H35" s="35">
        <f t="shared" si="1"/>
        <v>33985611</v>
      </c>
      <c r="I35" s="35">
        <f t="shared" si="1"/>
        <v>34790342</v>
      </c>
      <c r="J35" s="35">
        <f t="shared" si="1"/>
        <v>97621021</v>
      </c>
      <c r="K35" s="35">
        <f t="shared" si="1"/>
        <v>36859938</v>
      </c>
      <c r="L35" s="35">
        <f t="shared" si="1"/>
        <v>37861524</v>
      </c>
      <c r="M35" s="35">
        <f t="shared" si="1"/>
        <v>51224071</v>
      </c>
      <c r="N35" s="35">
        <f t="shared" si="1"/>
        <v>125945533</v>
      </c>
      <c r="O35" s="35">
        <f t="shared" si="1"/>
        <v>46247178</v>
      </c>
      <c r="P35" s="35">
        <f t="shared" si="1"/>
        <v>47565716</v>
      </c>
      <c r="Q35" s="35">
        <f t="shared" si="1"/>
        <v>50650384</v>
      </c>
      <c r="R35" s="35">
        <f t="shared" si="1"/>
        <v>144463278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368029832</v>
      </c>
      <c r="X35" s="35">
        <f t="shared" si="1"/>
        <v>635110132</v>
      </c>
      <c r="Y35" s="35">
        <f t="shared" si="1"/>
        <v>-267080300</v>
      </c>
      <c r="Z35" s="36">
        <f>+IF(X35&lt;&gt;0,+(Y35/X35)*100,0)</f>
        <v>-42.05259632041266</v>
      </c>
      <c r="AA35" s="33">
        <f>SUM(AA24:AA34)</f>
        <v>836960150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-180071121</v>
      </c>
      <c r="D37" s="46">
        <f>+D21-D35</f>
        <v>0</v>
      </c>
      <c r="E37" s="47">
        <f t="shared" si="2"/>
        <v>59472012</v>
      </c>
      <c r="F37" s="48">
        <f t="shared" si="2"/>
        <v>122871634</v>
      </c>
      <c r="G37" s="48">
        <f t="shared" si="2"/>
        <v>25609362</v>
      </c>
      <c r="H37" s="48">
        <f t="shared" si="2"/>
        <v>19328358</v>
      </c>
      <c r="I37" s="48">
        <f t="shared" si="2"/>
        <v>22004979</v>
      </c>
      <c r="J37" s="48">
        <f t="shared" si="2"/>
        <v>66942699</v>
      </c>
      <c r="K37" s="48">
        <f t="shared" si="2"/>
        <v>13018709</v>
      </c>
      <c r="L37" s="48">
        <f t="shared" si="2"/>
        <v>19412182</v>
      </c>
      <c r="M37" s="48">
        <f t="shared" si="2"/>
        <v>6186181</v>
      </c>
      <c r="N37" s="48">
        <f t="shared" si="2"/>
        <v>38617072</v>
      </c>
      <c r="O37" s="48">
        <f t="shared" si="2"/>
        <v>10331903</v>
      </c>
      <c r="P37" s="48">
        <f t="shared" si="2"/>
        <v>8975359</v>
      </c>
      <c r="Q37" s="48">
        <f t="shared" si="2"/>
        <v>5987858</v>
      </c>
      <c r="R37" s="48">
        <f t="shared" si="2"/>
        <v>25295120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130854891</v>
      </c>
      <c r="X37" s="48">
        <f>IF(F21=F35,0,X21-X35)</f>
        <v>84763706</v>
      </c>
      <c r="Y37" s="48">
        <f t="shared" si="2"/>
        <v>46091185</v>
      </c>
      <c r="Z37" s="49">
        <f>+IF(X37&lt;&gt;0,+(Y37/X37)*100,0)</f>
        <v>54.37608520797804</v>
      </c>
      <c r="AA37" s="46">
        <f>+AA21-AA35</f>
        <v>122871634</v>
      </c>
    </row>
    <row r="38" spans="1:27" ht="22.5" customHeight="1">
      <c r="A38" s="50" t="s">
        <v>60</v>
      </c>
      <c r="B38" s="29"/>
      <c r="C38" s="6">
        <v>39144467</v>
      </c>
      <c r="D38" s="6"/>
      <c r="E38" s="7">
        <v>81230004</v>
      </c>
      <c r="F38" s="8">
        <v>81230004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60922503</v>
      </c>
      <c r="Y38" s="8">
        <v>-60922503</v>
      </c>
      <c r="Z38" s="2">
        <v>-100</v>
      </c>
      <c r="AA38" s="6">
        <v>81230004</v>
      </c>
    </row>
    <row r="39" spans="1:27" ht="57" customHeight="1">
      <c r="A39" s="50" t="s">
        <v>61</v>
      </c>
      <c r="B39" s="29"/>
      <c r="C39" s="28"/>
      <c r="D39" s="28"/>
      <c r="E39" s="7">
        <v>15000</v>
      </c>
      <c r="F39" s="26">
        <v>15000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11250</v>
      </c>
      <c r="Y39" s="26">
        <v>-11250</v>
      </c>
      <c r="Z39" s="27">
        <v>-100</v>
      </c>
      <c r="AA39" s="28">
        <v>15000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-140926654</v>
      </c>
      <c r="D41" s="56">
        <f>SUM(D37:D40)</f>
        <v>0</v>
      </c>
      <c r="E41" s="57">
        <f t="shared" si="3"/>
        <v>140717016</v>
      </c>
      <c r="F41" s="58">
        <f t="shared" si="3"/>
        <v>204116638</v>
      </c>
      <c r="G41" s="58">
        <f t="shared" si="3"/>
        <v>25609362</v>
      </c>
      <c r="H41" s="58">
        <f t="shared" si="3"/>
        <v>19328358</v>
      </c>
      <c r="I41" s="58">
        <f t="shared" si="3"/>
        <v>22004979</v>
      </c>
      <c r="J41" s="58">
        <f t="shared" si="3"/>
        <v>66942699</v>
      </c>
      <c r="K41" s="58">
        <f t="shared" si="3"/>
        <v>13018709</v>
      </c>
      <c r="L41" s="58">
        <f t="shared" si="3"/>
        <v>19412182</v>
      </c>
      <c r="M41" s="58">
        <f t="shared" si="3"/>
        <v>6186181</v>
      </c>
      <c r="N41" s="58">
        <f t="shared" si="3"/>
        <v>38617072</v>
      </c>
      <c r="O41" s="58">
        <f t="shared" si="3"/>
        <v>10331903</v>
      </c>
      <c r="P41" s="58">
        <f t="shared" si="3"/>
        <v>8975359</v>
      </c>
      <c r="Q41" s="58">
        <f t="shared" si="3"/>
        <v>5987858</v>
      </c>
      <c r="R41" s="58">
        <f t="shared" si="3"/>
        <v>25295120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130854891</v>
      </c>
      <c r="X41" s="58">
        <f t="shared" si="3"/>
        <v>145697459</v>
      </c>
      <c r="Y41" s="58">
        <f t="shared" si="3"/>
        <v>-14842568</v>
      </c>
      <c r="Z41" s="59">
        <f>+IF(X41&lt;&gt;0,+(Y41/X41)*100,0)</f>
        <v>-10.18725247637984</v>
      </c>
      <c r="AA41" s="56">
        <f>SUM(AA37:AA40)</f>
        <v>204116638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-140926654</v>
      </c>
      <c r="D43" s="64">
        <f>+D41-D42</f>
        <v>0</v>
      </c>
      <c r="E43" s="65">
        <f t="shared" si="4"/>
        <v>140717016</v>
      </c>
      <c r="F43" s="66">
        <f t="shared" si="4"/>
        <v>204116638</v>
      </c>
      <c r="G43" s="66">
        <f t="shared" si="4"/>
        <v>25609362</v>
      </c>
      <c r="H43" s="66">
        <f t="shared" si="4"/>
        <v>19328358</v>
      </c>
      <c r="I43" s="66">
        <f t="shared" si="4"/>
        <v>22004979</v>
      </c>
      <c r="J43" s="66">
        <f t="shared" si="4"/>
        <v>66942699</v>
      </c>
      <c r="K43" s="66">
        <f t="shared" si="4"/>
        <v>13018709</v>
      </c>
      <c r="L43" s="66">
        <f t="shared" si="4"/>
        <v>19412182</v>
      </c>
      <c r="M43" s="66">
        <f t="shared" si="4"/>
        <v>6186181</v>
      </c>
      <c r="N43" s="66">
        <f t="shared" si="4"/>
        <v>38617072</v>
      </c>
      <c r="O43" s="66">
        <f t="shared" si="4"/>
        <v>10331903</v>
      </c>
      <c r="P43" s="66">
        <f t="shared" si="4"/>
        <v>8975359</v>
      </c>
      <c r="Q43" s="66">
        <f t="shared" si="4"/>
        <v>5987858</v>
      </c>
      <c r="R43" s="66">
        <f t="shared" si="4"/>
        <v>25295120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130854891</v>
      </c>
      <c r="X43" s="66">
        <f t="shared" si="4"/>
        <v>145697459</v>
      </c>
      <c r="Y43" s="66">
        <f t="shared" si="4"/>
        <v>-14842568</v>
      </c>
      <c r="Z43" s="67">
        <f>+IF(X43&lt;&gt;0,+(Y43/X43)*100,0)</f>
        <v>-10.18725247637984</v>
      </c>
      <c r="AA43" s="64">
        <f>+AA41-AA42</f>
        <v>204116638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-140926654</v>
      </c>
      <c r="D45" s="56">
        <f>SUM(D43:D44)</f>
        <v>0</v>
      </c>
      <c r="E45" s="57">
        <f t="shared" si="5"/>
        <v>140717016</v>
      </c>
      <c r="F45" s="58">
        <f t="shared" si="5"/>
        <v>204116638</v>
      </c>
      <c r="G45" s="58">
        <f t="shared" si="5"/>
        <v>25609362</v>
      </c>
      <c r="H45" s="58">
        <f t="shared" si="5"/>
        <v>19328358</v>
      </c>
      <c r="I45" s="58">
        <f t="shared" si="5"/>
        <v>22004979</v>
      </c>
      <c r="J45" s="58">
        <f t="shared" si="5"/>
        <v>66942699</v>
      </c>
      <c r="K45" s="58">
        <f t="shared" si="5"/>
        <v>13018709</v>
      </c>
      <c r="L45" s="58">
        <f t="shared" si="5"/>
        <v>19412182</v>
      </c>
      <c r="M45" s="58">
        <f t="shared" si="5"/>
        <v>6186181</v>
      </c>
      <c r="N45" s="58">
        <f t="shared" si="5"/>
        <v>38617072</v>
      </c>
      <c r="O45" s="58">
        <f t="shared" si="5"/>
        <v>10331903</v>
      </c>
      <c r="P45" s="58">
        <f t="shared" si="5"/>
        <v>8975359</v>
      </c>
      <c r="Q45" s="58">
        <f t="shared" si="5"/>
        <v>5987858</v>
      </c>
      <c r="R45" s="58">
        <f t="shared" si="5"/>
        <v>25295120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130854891</v>
      </c>
      <c r="X45" s="58">
        <f t="shared" si="5"/>
        <v>145697459</v>
      </c>
      <c r="Y45" s="58">
        <f t="shared" si="5"/>
        <v>-14842568</v>
      </c>
      <c r="Z45" s="59">
        <f>+IF(X45&lt;&gt;0,+(Y45/X45)*100,0)</f>
        <v>-10.18725247637984</v>
      </c>
      <c r="AA45" s="56">
        <f>SUM(AA43:AA44)</f>
        <v>204116638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-140926654</v>
      </c>
      <c r="D47" s="71">
        <f>SUM(D45:D46)</f>
        <v>0</v>
      </c>
      <c r="E47" s="72">
        <f t="shared" si="6"/>
        <v>140717016</v>
      </c>
      <c r="F47" s="73">
        <f t="shared" si="6"/>
        <v>204116638</v>
      </c>
      <c r="G47" s="73">
        <f t="shared" si="6"/>
        <v>25609362</v>
      </c>
      <c r="H47" s="74">
        <f t="shared" si="6"/>
        <v>19328358</v>
      </c>
      <c r="I47" s="74">
        <f t="shared" si="6"/>
        <v>22004979</v>
      </c>
      <c r="J47" s="74">
        <f t="shared" si="6"/>
        <v>66942699</v>
      </c>
      <c r="K47" s="74">
        <f t="shared" si="6"/>
        <v>13018709</v>
      </c>
      <c r="L47" s="74">
        <f t="shared" si="6"/>
        <v>19412182</v>
      </c>
      <c r="M47" s="73">
        <f t="shared" si="6"/>
        <v>6186181</v>
      </c>
      <c r="N47" s="73">
        <f t="shared" si="6"/>
        <v>38617072</v>
      </c>
      <c r="O47" s="74">
        <f t="shared" si="6"/>
        <v>10331903</v>
      </c>
      <c r="P47" s="74">
        <f t="shared" si="6"/>
        <v>8975359</v>
      </c>
      <c r="Q47" s="74">
        <f t="shared" si="6"/>
        <v>5987858</v>
      </c>
      <c r="R47" s="74">
        <f t="shared" si="6"/>
        <v>25295120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130854891</v>
      </c>
      <c r="X47" s="74">
        <f t="shared" si="6"/>
        <v>145697459</v>
      </c>
      <c r="Y47" s="74">
        <f t="shared" si="6"/>
        <v>-14842568</v>
      </c>
      <c r="Z47" s="75">
        <f>+IF(X47&lt;&gt;0,+(Y47/X47)*100,0)</f>
        <v>-10.18725247637984</v>
      </c>
      <c r="AA47" s="76">
        <f>SUM(AA45:AA46)</f>
        <v>204116638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71625503</v>
      </c>
      <c r="D5" s="6"/>
      <c r="E5" s="7">
        <v>61000036</v>
      </c>
      <c r="F5" s="8">
        <v>61000122</v>
      </c>
      <c r="G5" s="8">
        <v>9091763</v>
      </c>
      <c r="H5" s="8">
        <v>9091763</v>
      </c>
      <c r="I5" s="8">
        <v>9091763</v>
      </c>
      <c r="J5" s="8">
        <v>27275289</v>
      </c>
      <c r="K5" s="8">
        <v>5424982</v>
      </c>
      <c r="L5" s="8">
        <v>5395552</v>
      </c>
      <c r="M5" s="8"/>
      <c r="N5" s="8">
        <v>10820534</v>
      </c>
      <c r="O5" s="8"/>
      <c r="P5" s="8"/>
      <c r="Q5" s="8"/>
      <c r="R5" s="8"/>
      <c r="S5" s="8"/>
      <c r="T5" s="8"/>
      <c r="U5" s="8"/>
      <c r="V5" s="8"/>
      <c r="W5" s="8">
        <v>38095823</v>
      </c>
      <c r="X5" s="8">
        <v>45750090</v>
      </c>
      <c r="Y5" s="8">
        <v>-7654267</v>
      </c>
      <c r="Z5" s="2">
        <v>-16.73</v>
      </c>
      <c r="AA5" s="6">
        <v>61000122</v>
      </c>
    </row>
    <row r="6" spans="1:27" ht="13.5">
      <c r="A6" s="23" t="s">
        <v>32</v>
      </c>
      <c r="B6" s="24"/>
      <c r="C6" s="6">
        <v>139692383</v>
      </c>
      <c r="D6" s="6"/>
      <c r="E6" s="7">
        <v>163862000</v>
      </c>
      <c r="F6" s="8">
        <v>195306007</v>
      </c>
      <c r="G6" s="8">
        <v>188055</v>
      </c>
      <c r="H6" s="8">
        <v>188055</v>
      </c>
      <c r="I6" s="8">
        <v>188055</v>
      </c>
      <c r="J6" s="8">
        <v>564165</v>
      </c>
      <c r="K6" s="8">
        <v>409167162</v>
      </c>
      <c r="L6" s="8">
        <v>926528375</v>
      </c>
      <c r="M6" s="8"/>
      <c r="N6" s="8">
        <v>1335695537</v>
      </c>
      <c r="O6" s="8"/>
      <c r="P6" s="8"/>
      <c r="Q6" s="8"/>
      <c r="R6" s="8"/>
      <c r="S6" s="8"/>
      <c r="T6" s="8"/>
      <c r="U6" s="8"/>
      <c r="V6" s="8"/>
      <c r="W6" s="8">
        <v>1336259702</v>
      </c>
      <c r="X6" s="8">
        <v>125044663</v>
      </c>
      <c r="Y6" s="8">
        <v>1211215039</v>
      </c>
      <c r="Z6" s="2">
        <v>968.63</v>
      </c>
      <c r="AA6" s="6">
        <v>195306007</v>
      </c>
    </row>
    <row r="7" spans="1:27" ht="13.5">
      <c r="A7" s="25" t="s">
        <v>33</v>
      </c>
      <c r="B7" s="24"/>
      <c r="C7" s="6">
        <v>71595953</v>
      </c>
      <c r="D7" s="6"/>
      <c r="E7" s="7">
        <v>49000060</v>
      </c>
      <c r="F7" s="8">
        <v>49000060</v>
      </c>
      <c r="G7" s="8">
        <v>154087</v>
      </c>
      <c r="H7" s="8">
        <v>154087</v>
      </c>
      <c r="I7" s="8">
        <v>154087</v>
      </c>
      <c r="J7" s="8">
        <v>462261</v>
      </c>
      <c r="K7" s="8">
        <v>14556039</v>
      </c>
      <c r="L7" s="8">
        <v>34451858</v>
      </c>
      <c r="M7" s="8"/>
      <c r="N7" s="8">
        <v>49007897</v>
      </c>
      <c r="O7" s="8"/>
      <c r="P7" s="8"/>
      <c r="Q7" s="8"/>
      <c r="R7" s="8"/>
      <c r="S7" s="8"/>
      <c r="T7" s="8"/>
      <c r="U7" s="8"/>
      <c r="V7" s="8"/>
      <c r="W7" s="8">
        <v>49470158</v>
      </c>
      <c r="X7" s="8">
        <v>35271106</v>
      </c>
      <c r="Y7" s="8">
        <v>14199052</v>
      </c>
      <c r="Z7" s="2">
        <v>40.26</v>
      </c>
      <c r="AA7" s="6">
        <v>49000060</v>
      </c>
    </row>
    <row r="8" spans="1:27" ht="13.5">
      <c r="A8" s="25" t="s">
        <v>34</v>
      </c>
      <c r="B8" s="24"/>
      <c r="C8" s="6">
        <v>33947484</v>
      </c>
      <c r="D8" s="6"/>
      <c r="E8" s="7">
        <v>34000000</v>
      </c>
      <c r="F8" s="8">
        <v>34000000</v>
      </c>
      <c r="G8" s="8">
        <v>228206</v>
      </c>
      <c r="H8" s="8">
        <v>228206</v>
      </c>
      <c r="I8" s="8">
        <v>228206</v>
      </c>
      <c r="J8" s="8">
        <v>684618</v>
      </c>
      <c r="K8" s="8">
        <v>1215260</v>
      </c>
      <c r="L8" s="8">
        <v>3238145</v>
      </c>
      <c r="M8" s="8"/>
      <c r="N8" s="8">
        <v>4453405</v>
      </c>
      <c r="O8" s="8"/>
      <c r="P8" s="8"/>
      <c r="Q8" s="8"/>
      <c r="R8" s="8"/>
      <c r="S8" s="8"/>
      <c r="T8" s="8"/>
      <c r="U8" s="8"/>
      <c r="V8" s="8"/>
      <c r="W8" s="8">
        <v>5138023</v>
      </c>
      <c r="X8" s="8">
        <v>21537793</v>
      </c>
      <c r="Y8" s="8">
        <v>-16399770</v>
      </c>
      <c r="Z8" s="2">
        <v>-76.14</v>
      </c>
      <c r="AA8" s="6">
        <v>34000000</v>
      </c>
    </row>
    <row r="9" spans="1:27" ht="13.5">
      <c r="A9" s="25" t="s">
        <v>35</v>
      </c>
      <c r="B9" s="24"/>
      <c r="C9" s="6">
        <v>16588354</v>
      </c>
      <c r="D9" s="6"/>
      <c r="E9" s="7">
        <v>19000000</v>
      </c>
      <c r="F9" s="8">
        <v>19000000</v>
      </c>
      <c r="G9" s="8">
        <v>235487</v>
      </c>
      <c r="H9" s="8">
        <v>235487</v>
      </c>
      <c r="I9" s="8">
        <v>235487</v>
      </c>
      <c r="J9" s="8">
        <v>706461</v>
      </c>
      <c r="K9" s="8">
        <v>820450</v>
      </c>
      <c r="L9" s="8">
        <v>794135</v>
      </c>
      <c r="M9" s="8"/>
      <c r="N9" s="8">
        <v>1614585</v>
      </c>
      <c r="O9" s="8"/>
      <c r="P9" s="8"/>
      <c r="Q9" s="8"/>
      <c r="R9" s="8"/>
      <c r="S9" s="8"/>
      <c r="T9" s="8"/>
      <c r="U9" s="8"/>
      <c r="V9" s="8"/>
      <c r="W9" s="8">
        <v>2321046</v>
      </c>
      <c r="X9" s="8">
        <v>12017545</v>
      </c>
      <c r="Y9" s="8">
        <v>-9696499</v>
      </c>
      <c r="Z9" s="2">
        <v>-80.69</v>
      </c>
      <c r="AA9" s="6">
        <v>19000000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362230</v>
      </c>
      <c r="D11" s="6"/>
      <c r="E11" s="7">
        <v>1066788</v>
      </c>
      <c r="F11" s="8">
        <v>1066788</v>
      </c>
      <c r="G11" s="8">
        <v>-3983</v>
      </c>
      <c r="H11" s="8">
        <v>-3983</v>
      </c>
      <c r="I11" s="8">
        <v>-3983</v>
      </c>
      <c r="J11" s="8">
        <v>-11949</v>
      </c>
      <c r="K11" s="8">
        <v>41028</v>
      </c>
      <c r="L11" s="8">
        <v>41028</v>
      </c>
      <c r="M11" s="8"/>
      <c r="N11" s="8">
        <v>82056</v>
      </c>
      <c r="O11" s="8"/>
      <c r="P11" s="8"/>
      <c r="Q11" s="8"/>
      <c r="R11" s="8"/>
      <c r="S11" s="8"/>
      <c r="T11" s="8"/>
      <c r="U11" s="8"/>
      <c r="V11" s="8"/>
      <c r="W11" s="8">
        <v>70107</v>
      </c>
      <c r="X11" s="8">
        <v>701646</v>
      </c>
      <c r="Y11" s="8">
        <v>-631539</v>
      </c>
      <c r="Z11" s="2">
        <v>-90.01</v>
      </c>
      <c r="AA11" s="6">
        <v>1066788</v>
      </c>
    </row>
    <row r="12" spans="1:27" ht="13.5">
      <c r="A12" s="25" t="s">
        <v>37</v>
      </c>
      <c r="B12" s="29"/>
      <c r="C12" s="6">
        <v>-4786282</v>
      </c>
      <c r="D12" s="6"/>
      <c r="E12" s="7"/>
      <c r="F12" s="8">
        <v>2000000</v>
      </c>
      <c r="G12" s="8">
        <v>77712</v>
      </c>
      <c r="H12" s="8">
        <v>77712</v>
      </c>
      <c r="I12" s="8">
        <v>77712</v>
      </c>
      <c r="J12" s="8">
        <v>233136</v>
      </c>
      <c r="K12" s="8"/>
      <c r="L12" s="8">
        <v>3924</v>
      </c>
      <c r="M12" s="8"/>
      <c r="N12" s="8">
        <v>3924</v>
      </c>
      <c r="O12" s="8"/>
      <c r="P12" s="8"/>
      <c r="Q12" s="8"/>
      <c r="R12" s="8"/>
      <c r="S12" s="8"/>
      <c r="T12" s="8"/>
      <c r="U12" s="8"/>
      <c r="V12" s="8"/>
      <c r="W12" s="8">
        <v>237060</v>
      </c>
      <c r="X12" s="8">
        <v>1333334</v>
      </c>
      <c r="Y12" s="8">
        <v>-1096274</v>
      </c>
      <c r="Z12" s="2">
        <v>-82.22</v>
      </c>
      <c r="AA12" s="6">
        <v>2000000</v>
      </c>
    </row>
    <row r="13" spans="1:27" ht="13.5">
      <c r="A13" s="23" t="s">
        <v>38</v>
      </c>
      <c r="B13" s="29"/>
      <c r="C13" s="6">
        <v>55908605</v>
      </c>
      <c r="D13" s="6"/>
      <c r="E13" s="7">
        <v>56000012</v>
      </c>
      <c r="F13" s="8">
        <v>56000012</v>
      </c>
      <c r="G13" s="8">
        <v>362055</v>
      </c>
      <c r="H13" s="8">
        <v>362055</v>
      </c>
      <c r="I13" s="8">
        <v>362055</v>
      </c>
      <c r="J13" s="8">
        <v>1086165</v>
      </c>
      <c r="K13" s="8">
        <v>5530635</v>
      </c>
      <c r="L13" s="8">
        <v>7241273</v>
      </c>
      <c r="M13" s="8"/>
      <c r="N13" s="8">
        <v>12771908</v>
      </c>
      <c r="O13" s="8"/>
      <c r="P13" s="8"/>
      <c r="Q13" s="8"/>
      <c r="R13" s="8"/>
      <c r="S13" s="8"/>
      <c r="T13" s="8"/>
      <c r="U13" s="8"/>
      <c r="V13" s="8"/>
      <c r="W13" s="8">
        <v>13858073</v>
      </c>
      <c r="X13" s="8">
        <v>37010168</v>
      </c>
      <c r="Y13" s="8">
        <v>-23152095</v>
      </c>
      <c r="Z13" s="2">
        <v>-62.56</v>
      </c>
      <c r="AA13" s="6">
        <v>56000012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12836884</v>
      </c>
      <c r="D15" s="6"/>
      <c r="E15" s="7">
        <v>507064</v>
      </c>
      <c r="F15" s="8">
        <v>507064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316930</v>
      </c>
      <c r="Y15" s="8">
        <v>-316930</v>
      </c>
      <c r="Z15" s="2">
        <v>-100</v>
      </c>
      <c r="AA15" s="6">
        <v>507064</v>
      </c>
    </row>
    <row r="16" spans="1:27" ht="13.5">
      <c r="A16" s="23" t="s">
        <v>41</v>
      </c>
      <c r="B16" s="29"/>
      <c r="C16" s="6">
        <v>-2876190</v>
      </c>
      <c r="D16" s="6"/>
      <c r="E16" s="7">
        <v>439760</v>
      </c>
      <c r="F16" s="8">
        <v>2900024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1933352</v>
      </c>
      <c r="Y16" s="8">
        <v>-1933352</v>
      </c>
      <c r="Z16" s="2">
        <v>-100</v>
      </c>
      <c r="AA16" s="6">
        <v>2900024</v>
      </c>
    </row>
    <row r="17" spans="1:27" ht="13.5">
      <c r="A17" s="23" t="s">
        <v>42</v>
      </c>
      <c r="B17" s="29"/>
      <c r="C17" s="6"/>
      <c r="D17" s="6"/>
      <c r="E17" s="7">
        <v>3500000</v>
      </c>
      <c r="F17" s="8">
        <v>7600000</v>
      </c>
      <c r="G17" s="8">
        <v>3166</v>
      </c>
      <c r="H17" s="8">
        <v>3166</v>
      </c>
      <c r="I17" s="8">
        <v>3166</v>
      </c>
      <c r="J17" s="8">
        <v>9498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>
        <v>9498</v>
      </c>
      <c r="X17" s="8">
        <v>5066668</v>
      </c>
      <c r="Y17" s="8">
        <v>-5057170</v>
      </c>
      <c r="Z17" s="2">
        <v>-99.81</v>
      </c>
      <c r="AA17" s="6">
        <v>7600000</v>
      </c>
    </row>
    <row r="18" spans="1:27" ht="13.5">
      <c r="A18" s="23" t="s">
        <v>43</v>
      </c>
      <c r="B18" s="29"/>
      <c r="C18" s="6">
        <v>119937439</v>
      </c>
      <c r="D18" s="6"/>
      <c r="E18" s="7">
        <v>132203000</v>
      </c>
      <c r="F18" s="8">
        <v>135203000</v>
      </c>
      <c r="G18" s="8">
        <v>81154000</v>
      </c>
      <c r="H18" s="8">
        <v>81154000</v>
      </c>
      <c r="I18" s="8">
        <v>81154000</v>
      </c>
      <c r="J18" s="8">
        <v>243462000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>
        <v>243462000</v>
      </c>
      <c r="X18" s="8">
        <v>90844172</v>
      </c>
      <c r="Y18" s="8">
        <v>152617828</v>
      </c>
      <c r="Z18" s="2">
        <v>168</v>
      </c>
      <c r="AA18" s="6">
        <v>135203000</v>
      </c>
    </row>
    <row r="19" spans="1:27" ht="13.5">
      <c r="A19" s="23" t="s">
        <v>44</v>
      </c>
      <c r="B19" s="29"/>
      <c r="C19" s="6">
        <v>1304367</v>
      </c>
      <c r="D19" s="6"/>
      <c r="E19" s="7">
        <v>1999844</v>
      </c>
      <c r="F19" s="26">
        <v>1999941</v>
      </c>
      <c r="G19" s="26">
        <v>-492127</v>
      </c>
      <c r="H19" s="26">
        <v>-492127</v>
      </c>
      <c r="I19" s="26">
        <v>-492127</v>
      </c>
      <c r="J19" s="26">
        <v>-1476381</v>
      </c>
      <c r="K19" s="26">
        <v>30050</v>
      </c>
      <c r="L19" s="26">
        <v>31615</v>
      </c>
      <c r="M19" s="26"/>
      <c r="N19" s="26">
        <v>61665</v>
      </c>
      <c r="O19" s="26"/>
      <c r="P19" s="26"/>
      <c r="Q19" s="26"/>
      <c r="R19" s="26"/>
      <c r="S19" s="26"/>
      <c r="T19" s="26"/>
      <c r="U19" s="26"/>
      <c r="V19" s="26"/>
      <c r="W19" s="26">
        <v>-1414716</v>
      </c>
      <c r="X19" s="26">
        <v>1446423</v>
      </c>
      <c r="Y19" s="26">
        <v>-2861139</v>
      </c>
      <c r="Z19" s="27">
        <v>-197.81</v>
      </c>
      <c r="AA19" s="28">
        <v>1999941</v>
      </c>
    </row>
    <row r="20" spans="1:27" ht="13.5">
      <c r="A20" s="23" t="s">
        <v>45</v>
      </c>
      <c r="B20" s="29"/>
      <c r="C20" s="6"/>
      <c r="D20" s="6"/>
      <c r="E20" s="7"/>
      <c r="F20" s="8"/>
      <c r="G20" s="8">
        <v>-194281</v>
      </c>
      <c r="H20" s="8">
        <v>-194281</v>
      </c>
      <c r="I20" s="30">
        <v>-194281</v>
      </c>
      <c r="J20" s="8">
        <v>-582843</v>
      </c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>
        <v>-582843</v>
      </c>
      <c r="X20" s="8"/>
      <c r="Y20" s="8">
        <v>-582843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516136730</v>
      </c>
      <c r="D21" s="33">
        <f t="shared" si="0"/>
        <v>0</v>
      </c>
      <c r="E21" s="34">
        <f t="shared" si="0"/>
        <v>522578564</v>
      </c>
      <c r="F21" s="35">
        <f t="shared" si="0"/>
        <v>565583018</v>
      </c>
      <c r="G21" s="35">
        <f t="shared" si="0"/>
        <v>90804140</v>
      </c>
      <c r="H21" s="35">
        <f t="shared" si="0"/>
        <v>90804140</v>
      </c>
      <c r="I21" s="35">
        <f t="shared" si="0"/>
        <v>90804140</v>
      </c>
      <c r="J21" s="35">
        <f t="shared" si="0"/>
        <v>272412420</v>
      </c>
      <c r="K21" s="35">
        <f t="shared" si="0"/>
        <v>436785606</v>
      </c>
      <c r="L21" s="35">
        <f t="shared" si="0"/>
        <v>977725905</v>
      </c>
      <c r="M21" s="35">
        <f t="shared" si="0"/>
        <v>0</v>
      </c>
      <c r="N21" s="35">
        <f t="shared" si="0"/>
        <v>1414511511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1686923931</v>
      </c>
      <c r="X21" s="35">
        <f t="shared" si="0"/>
        <v>378273890</v>
      </c>
      <c r="Y21" s="35">
        <f t="shared" si="0"/>
        <v>1308650041</v>
      </c>
      <c r="Z21" s="36">
        <f>+IF(X21&lt;&gt;0,+(Y21/X21)*100,0)</f>
        <v>345.95304502777077</v>
      </c>
      <c r="AA21" s="33">
        <f>SUM(AA5:AA20)</f>
        <v>565583018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185387848</v>
      </c>
      <c r="D24" s="6"/>
      <c r="E24" s="7">
        <v>193010760</v>
      </c>
      <c r="F24" s="8">
        <v>187530775</v>
      </c>
      <c r="G24" s="8"/>
      <c r="H24" s="8"/>
      <c r="I24" s="8"/>
      <c r="J24" s="8"/>
      <c r="K24" s="8">
        <v>319678</v>
      </c>
      <c r="L24" s="8"/>
      <c r="M24" s="8"/>
      <c r="N24" s="8">
        <v>319678</v>
      </c>
      <c r="O24" s="8"/>
      <c r="P24" s="8"/>
      <c r="Q24" s="8"/>
      <c r="R24" s="8"/>
      <c r="S24" s="8"/>
      <c r="T24" s="8"/>
      <c r="U24" s="8"/>
      <c r="V24" s="8"/>
      <c r="W24" s="8">
        <v>319678</v>
      </c>
      <c r="X24" s="8">
        <v>140257705</v>
      </c>
      <c r="Y24" s="8">
        <v>-139938027</v>
      </c>
      <c r="Z24" s="2">
        <v>-99.77</v>
      </c>
      <c r="AA24" s="6">
        <v>187530775</v>
      </c>
    </row>
    <row r="25" spans="1:27" ht="13.5">
      <c r="A25" s="25" t="s">
        <v>49</v>
      </c>
      <c r="B25" s="24"/>
      <c r="C25" s="6">
        <v>17398102</v>
      </c>
      <c r="D25" s="6"/>
      <c r="E25" s="7">
        <v>16500000</v>
      </c>
      <c r="F25" s="8">
        <v>16500000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>
        <v>12375033</v>
      </c>
      <c r="Y25" s="8">
        <v>-12375033</v>
      </c>
      <c r="Z25" s="2">
        <v>-100</v>
      </c>
      <c r="AA25" s="6">
        <v>16500000</v>
      </c>
    </row>
    <row r="26" spans="1:27" ht="13.5">
      <c r="A26" s="25" t="s">
        <v>50</v>
      </c>
      <c r="B26" s="24"/>
      <c r="C26" s="6">
        <v>464638</v>
      </c>
      <c r="D26" s="6"/>
      <c r="E26" s="7">
        <v>39340000</v>
      </c>
      <c r="F26" s="8">
        <v>233106696</v>
      </c>
      <c r="G26" s="8"/>
      <c r="H26" s="8"/>
      <c r="I26" s="8"/>
      <c r="J26" s="8"/>
      <c r="K26" s="8"/>
      <c r="L26" s="8">
        <v>2573</v>
      </c>
      <c r="M26" s="8"/>
      <c r="N26" s="8">
        <v>2573</v>
      </c>
      <c r="O26" s="8"/>
      <c r="P26" s="8"/>
      <c r="Q26" s="8"/>
      <c r="R26" s="8"/>
      <c r="S26" s="8"/>
      <c r="T26" s="8"/>
      <c r="U26" s="8"/>
      <c r="V26" s="8"/>
      <c r="W26" s="8">
        <v>2573</v>
      </c>
      <c r="X26" s="8">
        <v>133204932</v>
      </c>
      <c r="Y26" s="8">
        <v>-133202359</v>
      </c>
      <c r="Z26" s="2">
        <v>-100</v>
      </c>
      <c r="AA26" s="6">
        <v>233106696</v>
      </c>
    </row>
    <row r="27" spans="1:27" ht="13.5">
      <c r="A27" s="25" t="s">
        <v>51</v>
      </c>
      <c r="B27" s="24"/>
      <c r="C27" s="6">
        <v>36101566</v>
      </c>
      <c r="D27" s="6"/>
      <c r="E27" s="7">
        <v>50123000</v>
      </c>
      <c r="F27" s="8">
        <v>30000000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18750012</v>
      </c>
      <c r="Y27" s="8">
        <v>-18750012</v>
      </c>
      <c r="Z27" s="2">
        <v>-100</v>
      </c>
      <c r="AA27" s="6">
        <v>30000000</v>
      </c>
    </row>
    <row r="28" spans="1:27" ht="13.5">
      <c r="A28" s="25" t="s">
        <v>52</v>
      </c>
      <c r="B28" s="24"/>
      <c r="C28" s="6">
        <v>63977015</v>
      </c>
      <c r="D28" s="6"/>
      <c r="E28" s="7"/>
      <c r="F28" s="8"/>
      <c r="G28" s="8"/>
      <c r="H28" s="8"/>
      <c r="I28" s="8"/>
      <c r="J28" s="8"/>
      <c r="K28" s="8">
        <v>396911</v>
      </c>
      <c r="L28" s="8"/>
      <c r="M28" s="8"/>
      <c r="N28" s="8">
        <v>396911</v>
      </c>
      <c r="O28" s="8"/>
      <c r="P28" s="8"/>
      <c r="Q28" s="8"/>
      <c r="R28" s="8"/>
      <c r="S28" s="8"/>
      <c r="T28" s="8"/>
      <c r="U28" s="8"/>
      <c r="V28" s="8"/>
      <c r="W28" s="8">
        <v>396911</v>
      </c>
      <c r="X28" s="8"/>
      <c r="Y28" s="8">
        <v>396911</v>
      </c>
      <c r="Z28" s="2"/>
      <c r="AA28" s="6"/>
    </row>
    <row r="29" spans="1:27" ht="13.5">
      <c r="A29" s="25" t="s">
        <v>53</v>
      </c>
      <c r="B29" s="24"/>
      <c r="C29" s="6">
        <v>155291614</v>
      </c>
      <c r="D29" s="6"/>
      <c r="E29" s="7">
        <v>119854200</v>
      </c>
      <c r="F29" s="8">
        <v>96000000</v>
      </c>
      <c r="G29" s="8">
        <v>672452</v>
      </c>
      <c r="H29" s="8">
        <v>672452</v>
      </c>
      <c r="I29" s="8">
        <v>672452</v>
      </c>
      <c r="J29" s="8">
        <v>2017356</v>
      </c>
      <c r="K29" s="8">
        <v>1548483</v>
      </c>
      <c r="L29" s="8"/>
      <c r="M29" s="8"/>
      <c r="N29" s="8">
        <v>1548483</v>
      </c>
      <c r="O29" s="8"/>
      <c r="P29" s="8"/>
      <c r="Q29" s="8"/>
      <c r="R29" s="8"/>
      <c r="S29" s="8"/>
      <c r="T29" s="8"/>
      <c r="U29" s="8"/>
      <c r="V29" s="8"/>
      <c r="W29" s="8">
        <v>3565839</v>
      </c>
      <c r="X29" s="8">
        <v>64000002</v>
      </c>
      <c r="Y29" s="8">
        <v>-60434163</v>
      </c>
      <c r="Z29" s="2">
        <v>-94.43</v>
      </c>
      <c r="AA29" s="6">
        <v>96000000</v>
      </c>
    </row>
    <row r="30" spans="1:27" ht="13.5">
      <c r="A30" s="25" t="s">
        <v>54</v>
      </c>
      <c r="B30" s="24"/>
      <c r="C30" s="6">
        <v>-320778</v>
      </c>
      <c r="D30" s="6"/>
      <c r="E30" s="7">
        <v>10300000</v>
      </c>
      <c r="F30" s="8">
        <v>12800001</v>
      </c>
      <c r="G30" s="8">
        <v>347216</v>
      </c>
      <c r="H30" s="8">
        <v>347216</v>
      </c>
      <c r="I30" s="8">
        <v>347216</v>
      </c>
      <c r="J30" s="8">
        <v>1041648</v>
      </c>
      <c r="K30" s="8">
        <v>5977112</v>
      </c>
      <c r="L30" s="8">
        <v>1127121</v>
      </c>
      <c r="M30" s="8"/>
      <c r="N30" s="8">
        <v>7104233</v>
      </c>
      <c r="O30" s="8"/>
      <c r="P30" s="8"/>
      <c r="Q30" s="8"/>
      <c r="R30" s="8"/>
      <c r="S30" s="8"/>
      <c r="T30" s="8"/>
      <c r="U30" s="8"/>
      <c r="V30" s="8"/>
      <c r="W30" s="8">
        <v>8145881</v>
      </c>
      <c r="X30" s="8">
        <v>10224894</v>
      </c>
      <c r="Y30" s="8">
        <v>-2079013</v>
      </c>
      <c r="Z30" s="2">
        <v>-20.33</v>
      </c>
      <c r="AA30" s="6">
        <v>12800001</v>
      </c>
    </row>
    <row r="31" spans="1:27" ht="13.5">
      <c r="A31" s="25" t="s">
        <v>55</v>
      </c>
      <c r="B31" s="24"/>
      <c r="C31" s="6">
        <v>30395520</v>
      </c>
      <c r="D31" s="6"/>
      <c r="E31" s="7">
        <v>21400000</v>
      </c>
      <c r="F31" s="8">
        <v>35327000</v>
      </c>
      <c r="G31" s="8">
        <v>3712772</v>
      </c>
      <c r="H31" s="8">
        <v>3712772</v>
      </c>
      <c r="I31" s="8">
        <v>3712772</v>
      </c>
      <c r="J31" s="8">
        <v>11138316</v>
      </c>
      <c r="K31" s="8">
        <v>4745240</v>
      </c>
      <c r="L31" s="8">
        <v>2886374</v>
      </c>
      <c r="M31" s="8"/>
      <c r="N31" s="8">
        <v>7631614</v>
      </c>
      <c r="O31" s="8"/>
      <c r="P31" s="8"/>
      <c r="Q31" s="8"/>
      <c r="R31" s="8"/>
      <c r="S31" s="8"/>
      <c r="T31" s="8"/>
      <c r="U31" s="8"/>
      <c r="V31" s="8"/>
      <c r="W31" s="8">
        <v>18769930</v>
      </c>
      <c r="X31" s="8">
        <v>23399600</v>
      </c>
      <c r="Y31" s="8">
        <v>-4629670</v>
      </c>
      <c r="Z31" s="2">
        <v>-19.79</v>
      </c>
      <c r="AA31" s="6">
        <v>35327000</v>
      </c>
    </row>
    <row r="32" spans="1:27" ht="13.5">
      <c r="A32" s="25" t="s">
        <v>43</v>
      </c>
      <c r="B32" s="24"/>
      <c r="C32" s="6">
        <v>166702</v>
      </c>
      <c r="D32" s="6"/>
      <c r="E32" s="7">
        <v>5000000</v>
      </c>
      <c r="F32" s="8"/>
      <c r="G32" s="8">
        <v>1054888</v>
      </c>
      <c r="H32" s="8">
        <v>1054888</v>
      </c>
      <c r="I32" s="8">
        <v>1054888</v>
      </c>
      <c r="J32" s="8">
        <v>3164664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>
        <v>3164664</v>
      </c>
      <c r="X32" s="8"/>
      <c r="Y32" s="8">
        <v>3164664</v>
      </c>
      <c r="Z32" s="2"/>
      <c r="AA32" s="6"/>
    </row>
    <row r="33" spans="1:27" ht="13.5">
      <c r="A33" s="25" t="s">
        <v>56</v>
      </c>
      <c r="B33" s="24"/>
      <c r="C33" s="6">
        <v>22244385</v>
      </c>
      <c r="D33" s="6"/>
      <c r="E33" s="7">
        <v>13000392</v>
      </c>
      <c r="F33" s="8">
        <v>13000394</v>
      </c>
      <c r="G33" s="8">
        <v>5314253</v>
      </c>
      <c r="H33" s="8">
        <v>5314253</v>
      </c>
      <c r="I33" s="8">
        <v>5314253</v>
      </c>
      <c r="J33" s="8">
        <v>15942759</v>
      </c>
      <c r="K33" s="8">
        <v>3332148</v>
      </c>
      <c r="L33" s="8">
        <v>42716</v>
      </c>
      <c r="M33" s="8"/>
      <c r="N33" s="8">
        <v>3374864</v>
      </c>
      <c r="O33" s="8"/>
      <c r="P33" s="8"/>
      <c r="Q33" s="8"/>
      <c r="R33" s="8"/>
      <c r="S33" s="8"/>
      <c r="T33" s="8"/>
      <c r="U33" s="8"/>
      <c r="V33" s="8"/>
      <c r="W33" s="8">
        <v>19317623</v>
      </c>
      <c r="X33" s="8">
        <v>9645005</v>
      </c>
      <c r="Y33" s="8">
        <v>9672618</v>
      </c>
      <c r="Z33" s="2">
        <v>100.29</v>
      </c>
      <c r="AA33" s="6">
        <v>13000394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511106612</v>
      </c>
      <c r="D35" s="33">
        <f>SUM(D24:D34)</f>
        <v>0</v>
      </c>
      <c r="E35" s="34">
        <f t="shared" si="1"/>
        <v>468528352</v>
      </c>
      <c r="F35" s="35">
        <f t="shared" si="1"/>
        <v>624264866</v>
      </c>
      <c r="G35" s="35">
        <f t="shared" si="1"/>
        <v>11101581</v>
      </c>
      <c r="H35" s="35">
        <f t="shared" si="1"/>
        <v>11101581</v>
      </c>
      <c r="I35" s="35">
        <f t="shared" si="1"/>
        <v>11101581</v>
      </c>
      <c r="J35" s="35">
        <f t="shared" si="1"/>
        <v>33304743</v>
      </c>
      <c r="K35" s="35">
        <f t="shared" si="1"/>
        <v>16319572</v>
      </c>
      <c r="L35" s="35">
        <f t="shared" si="1"/>
        <v>4058784</v>
      </c>
      <c r="M35" s="35">
        <f t="shared" si="1"/>
        <v>0</v>
      </c>
      <c r="N35" s="35">
        <f t="shared" si="1"/>
        <v>20378356</v>
      </c>
      <c r="O35" s="35">
        <f t="shared" si="1"/>
        <v>0</v>
      </c>
      <c r="P35" s="35">
        <f t="shared" si="1"/>
        <v>0</v>
      </c>
      <c r="Q35" s="35">
        <f t="shared" si="1"/>
        <v>0</v>
      </c>
      <c r="R35" s="35">
        <f t="shared" si="1"/>
        <v>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53683099</v>
      </c>
      <c r="X35" s="35">
        <f t="shared" si="1"/>
        <v>411857183</v>
      </c>
      <c r="Y35" s="35">
        <f t="shared" si="1"/>
        <v>-358174084</v>
      </c>
      <c r="Z35" s="36">
        <f>+IF(X35&lt;&gt;0,+(Y35/X35)*100,0)</f>
        <v>-86.96560331691484</v>
      </c>
      <c r="AA35" s="33">
        <f>SUM(AA24:AA34)</f>
        <v>624264866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5030118</v>
      </c>
      <c r="D37" s="46">
        <f>+D21-D35</f>
        <v>0</v>
      </c>
      <c r="E37" s="47">
        <f t="shared" si="2"/>
        <v>54050212</v>
      </c>
      <c r="F37" s="48">
        <f t="shared" si="2"/>
        <v>-58681848</v>
      </c>
      <c r="G37" s="48">
        <f t="shared" si="2"/>
        <v>79702559</v>
      </c>
      <c r="H37" s="48">
        <f t="shared" si="2"/>
        <v>79702559</v>
      </c>
      <c r="I37" s="48">
        <f t="shared" si="2"/>
        <v>79702559</v>
      </c>
      <c r="J37" s="48">
        <f t="shared" si="2"/>
        <v>239107677</v>
      </c>
      <c r="K37" s="48">
        <f t="shared" si="2"/>
        <v>420466034</v>
      </c>
      <c r="L37" s="48">
        <f t="shared" si="2"/>
        <v>973667121</v>
      </c>
      <c r="M37" s="48">
        <f t="shared" si="2"/>
        <v>0</v>
      </c>
      <c r="N37" s="48">
        <f t="shared" si="2"/>
        <v>1394133155</v>
      </c>
      <c r="O37" s="48">
        <f t="shared" si="2"/>
        <v>0</v>
      </c>
      <c r="P37" s="48">
        <f t="shared" si="2"/>
        <v>0</v>
      </c>
      <c r="Q37" s="48">
        <f t="shared" si="2"/>
        <v>0</v>
      </c>
      <c r="R37" s="48">
        <f t="shared" si="2"/>
        <v>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1633240832</v>
      </c>
      <c r="X37" s="48">
        <f>IF(F21=F35,0,X21-X35)</f>
        <v>-33583293</v>
      </c>
      <c r="Y37" s="48">
        <f t="shared" si="2"/>
        <v>1666824125</v>
      </c>
      <c r="Z37" s="49">
        <f>+IF(X37&lt;&gt;0,+(Y37/X37)*100,0)</f>
        <v>-4963.253975719415</v>
      </c>
      <c r="AA37" s="46">
        <f>+AA21-AA35</f>
        <v>-58681848</v>
      </c>
    </row>
    <row r="38" spans="1:27" ht="22.5" customHeight="1">
      <c r="A38" s="50" t="s">
        <v>60</v>
      </c>
      <c r="B38" s="29"/>
      <c r="C38" s="6">
        <v>40211847</v>
      </c>
      <c r="D38" s="6"/>
      <c r="E38" s="7">
        <v>46540000</v>
      </c>
      <c r="F38" s="8">
        <v>75961098</v>
      </c>
      <c r="G38" s="8">
        <v>19042000</v>
      </c>
      <c r="H38" s="8">
        <v>19042000</v>
      </c>
      <c r="I38" s="8">
        <v>19042000</v>
      </c>
      <c r="J38" s="8">
        <v>57126000</v>
      </c>
      <c r="K38" s="8">
        <v>-2205</v>
      </c>
      <c r="L38" s="8"/>
      <c r="M38" s="8"/>
      <c r="N38" s="8">
        <v>-2205</v>
      </c>
      <c r="O38" s="8"/>
      <c r="P38" s="8"/>
      <c r="Q38" s="8"/>
      <c r="R38" s="8"/>
      <c r="S38" s="8"/>
      <c r="T38" s="8"/>
      <c r="U38" s="8"/>
      <c r="V38" s="8"/>
      <c r="W38" s="8">
        <v>57123795</v>
      </c>
      <c r="X38" s="8">
        <v>56970828</v>
      </c>
      <c r="Y38" s="8">
        <v>152967</v>
      </c>
      <c r="Z38" s="2">
        <v>0.27</v>
      </c>
      <c r="AA38" s="6">
        <v>75961098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45241965</v>
      </c>
      <c r="D41" s="56">
        <f>SUM(D37:D40)</f>
        <v>0</v>
      </c>
      <c r="E41" s="57">
        <f t="shared" si="3"/>
        <v>100590212</v>
      </c>
      <c r="F41" s="58">
        <f t="shared" si="3"/>
        <v>17279250</v>
      </c>
      <c r="G41" s="58">
        <f t="shared" si="3"/>
        <v>98744559</v>
      </c>
      <c r="H41" s="58">
        <f t="shared" si="3"/>
        <v>98744559</v>
      </c>
      <c r="I41" s="58">
        <f t="shared" si="3"/>
        <v>98744559</v>
      </c>
      <c r="J41" s="58">
        <f t="shared" si="3"/>
        <v>296233677</v>
      </c>
      <c r="K41" s="58">
        <f t="shared" si="3"/>
        <v>420463829</v>
      </c>
      <c r="L41" s="58">
        <f t="shared" si="3"/>
        <v>973667121</v>
      </c>
      <c r="M41" s="58">
        <f t="shared" si="3"/>
        <v>0</v>
      </c>
      <c r="N41" s="58">
        <f t="shared" si="3"/>
        <v>1394130950</v>
      </c>
      <c r="O41" s="58">
        <f t="shared" si="3"/>
        <v>0</v>
      </c>
      <c r="P41" s="58">
        <f t="shared" si="3"/>
        <v>0</v>
      </c>
      <c r="Q41" s="58">
        <f t="shared" si="3"/>
        <v>0</v>
      </c>
      <c r="R41" s="58">
        <f t="shared" si="3"/>
        <v>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1690364627</v>
      </c>
      <c r="X41" s="58">
        <f t="shared" si="3"/>
        <v>23387535</v>
      </c>
      <c r="Y41" s="58">
        <f t="shared" si="3"/>
        <v>1666977092</v>
      </c>
      <c r="Z41" s="59">
        <f>+IF(X41&lt;&gt;0,+(Y41/X41)*100,0)</f>
        <v>7127.63056046736</v>
      </c>
      <c r="AA41" s="56">
        <f>SUM(AA37:AA40)</f>
        <v>17279250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45241965</v>
      </c>
      <c r="D43" s="64">
        <f>+D41-D42</f>
        <v>0</v>
      </c>
      <c r="E43" s="65">
        <f t="shared" si="4"/>
        <v>100590212</v>
      </c>
      <c r="F43" s="66">
        <f t="shared" si="4"/>
        <v>17279250</v>
      </c>
      <c r="G43" s="66">
        <f t="shared" si="4"/>
        <v>98744559</v>
      </c>
      <c r="H43" s="66">
        <f t="shared" si="4"/>
        <v>98744559</v>
      </c>
      <c r="I43" s="66">
        <f t="shared" si="4"/>
        <v>98744559</v>
      </c>
      <c r="J43" s="66">
        <f t="shared" si="4"/>
        <v>296233677</v>
      </c>
      <c r="K43" s="66">
        <f t="shared" si="4"/>
        <v>420463829</v>
      </c>
      <c r="L43" s="66">
        <f t="shared" si="4"/>
        <v>973667121</v>
      </c>
      <c r="M43" s="66">
        <f t="shared" si="4"/>
        <v>0</v>
      </c>
      <c r="N43" s="66">
        <f t="shared" si="4"/>
        <v>1394130950</v>
      </c>
      <c r="O43" s="66">
        <f t="shared" si="4"/>
        <v>0</v>
      </c>
      <c r="P43" s="66">
        <f t="shared" si="4"/>
        <v>0</v>
      </c>
      <c r="Q43" s="66">
        <f t="shared" si="4"/>
        <v>0</v>
      </c>
      <c r="R43" s="66">
        <f t="shared" si="4"/>
        <v>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1690364627</v>
      </c>
      <c r="X43" s="66">
        <f t="shared" si="4"/>
        <v>23387535</v>
      </c>
      <c r="Y43" s="66">
        <f t="shared" si="4"/>
        <v>1666977092</v>
      </c>
      <c r="Z43" s="67">
        <f>+IF(X43&lt;&gt;0,+(Y43/X43)*100,0)</f>
        <v>7127.63056046736</v>
      </c>
      <c r="AA43" s="64">
        <f>+AA41-AA42</f>
        <v>17279250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45241965</v>
      </c>
      <c r="D45" s="56">
        <f>SUM(D43:D44)</f>
        <v>0</v>
      </c>
      <c r="E45" s="57">
        <f t="shared" si="5"/>
        <v>100590212</v>
      </c>
      <c r="F45" s="58">
        <f t="shared" si="5"/>
        <v>17279250</v>
      </c>
      <c r="G45" s="58">
        <f t="shared" si="5"/>
        <v>98744559</v>
      </c>
      <c r="H45" s="58">
        <f t="shared" si="5"/>
        <v>98744559</v>
      </c>
      <c r="I45" s="58">
        <f t="shared" si="5"/>
        <v>98744559</v>
      </c>
      <c r="J45" s="58">
        <f t="shared" si="5"/>
        <v>296233677</v>
      </c>
      <c r="K45" s="58">
        <f t="shared" si="5"/>
        <v>420463829</v>
      </c>
      <c r="L45" s="58">
        <f t="shared" si="5"/>
        <v>973667121</v>
      </c>
      <c r="M45" s="58">
        <f t="shared" si="5"/>
        <v>0</v>
      </c>
      <c r="N45" s="58">
        <f t="shared" si="5"/>
        <v>1394130950</v>
      </c>
      <c r="O45" s="58">
        <f t="shared" si="5"/>
        <v>0</v>
      </c>
      <c r="P45" s="58">
        <f t="shared" si="5"/>
        <v>0</v>
      </c>
      <c r="Q45" s="58">
        <f t="shared" si="5"/>
        <v>0</v>
      </c>
      <c r="R45" s="58">
        <f t="shared" si="5"/>
        <v>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1690364627</v>
      </c>
      <c r="X45" s="58">
        <f t="shared" si="5"/>
        <v>23387535</v>
      </c>
      <c r="Y45" s="58">
        <f t="shared" si="5"/>
        <v>1666977092</v>
      </c>
      <c r="Z45" s="59">
        <f>+IF(X45&lt;&gt;0,+(Y45/X45)*100,0)</f>
        <v>7127.63056046736</v>
      </c>
      <c r="AA45" s="56">
        <f>SUM(AA43:AA44)</f>
        <v>17279250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45241965</v>
      </c>
      <c r="D47" s="71">
        <f>SUM(D45:D46)</f>
        <v>0</v>
      </c>
      <c r="E47" s="72">
        <f t="shared" si="6"/>
        <v>100590212</v>
      </c>
      <c r="F47" s="73">
        <f t="shared" si="6"/>
        <v>17279250</v>
      </c>
      <c r="G47" s="73">
        <f t="shared" si="6"/>
        <v>98744559</v>
      </c>
      <c r="H47" s="74">
        <f t="shared" si="6"/>
        <v>98744559</v>
      </c>
      <c r="I47" s="74">
        <f t="shared" si="6"/>
        <v>98744559</v>
      </c>
      <c r="J47" s="74">
        <f t="shared" si="6"/>
        <v>296233677</v>
      </c>
      <c r="K47" s="74">
        <f t="shared" si="6"/>
        <v>420463829</v>
      </c>
      <c r="L47" s="74">
        <f t="shared" si="6"/>
        <v>973667121</v>
      </c>
      <c r="M47" s="73">
        <f t="shared" si="6"/>
        <v>0</v>
      </c>
      <c r="N47" s="73">
        <f t="shared" si="6"/>
        <v>1394130950</v>
      </c>
      <c r="O47" s="74">
        <f t="shared" si="6"/>
        <v>0</v>
      </c>
      <c r="P47" s="74">
        <f t="shared" si="6"/>
        <v>0</v>
      </c>
      <c r="Q47" s="74">
        <f t="shared" si="6"/>
        <v>0</v>
      </c>
      <c r="R47" s="74">
        <f t="shared" si="6"/>
        <v>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1690364627</v>
      </c>
      <c r="X47" s="74">
        <f t="shared" si="6"/>
        <v>23387535</v>
      </c>
      <c r="Y47" s="74">
        <f t="shared" si="6"/>
        <v>1666977092</v>
      </c>
      <c r="Z47" s="75">
        <f>+IF(X47&lt;&gt;0,+(Y47/X47)*100,0)</f>
        <v>7127.63056046736</v>
      </c>
      <c r="AA47" s="76">
        <f>SUM(AA45:AA46)</f>
        <v>17279250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28977734</v>
      </c>
      <c r="D5" s="6"/>
      <c r="E5" s="7">
        <v>65046190</v>
      </c>
      <c r="F5" s="8">
        <v>68931629</v>
      </c>
      <c r="G5" s="8">
        <v>2736999</v>
      </c>
      <c r="H5" s="8">
        <v>1801065</v>
      </c>
      <c r="I5" s="8">
        <v>1838544</v>
      </c>
      <c r="J5" s="8">
        <v>6376608</v>
      </c>
      <c r="K5" s="8">
        <v>3619036</v>
      </c>
      <c r="L5" s="8">
        <v>3728633</v>
      </c>
      <c r="M5" s="8"/>
      <c r="N5" s="8">
        <v>7347669</v>
      </c>
      <c r="O5" s="8">
        <v>3399269</v>
      </c>
      <c r="P5" s="8">
        <v>-158326</v>
      </c>
      <c r="Q5" s="8"/>
      <c r="R5" s="8">
        <v>3240943</v>
      </c>
      <c r="S5" s="8"/>
      <c r="T5" s="8"/>
      <c r="U5" s="8"/>
      <c r="V5" s="8"/>
      <c r="W5" s="8">
        <v>16965220</v>
      </c>
      <c r="X5" s="8">
        <v>51698709</v>
      </c>
      <c r="Y5" s="8">
        <v>-34733489</v>
      </c>
      <c r="Z5" s="2">
        <v>-67.18</v>
      </c>
      <c r="AA5" s="6">
        <v>68931629</v>
      </c>
    </row>
    <row r="6" spans="1:27" ht="13.5">
      <c r="A6" s="23" t="s">
        <v>32</v>
      </c>
      <c r="B6" s="24"/>
      <c r="C6" s="6">
        <v>60011622</v>
      </c>
      <c r="D6" s="6"/>
      <c r="E6" s="7">
        <v>84471982</v>
      </c>
      <c r="F6" s="8">
        <v>84471980</v>
      </c>
      <c r="G6" s="8">
        <v>3583346</v>
      </c>
      <c r="H6" s="8">
        <v>5855957</v>
      </c>
      <c r="I6" s="8">
        <v>5363818</v>
      </c>
      <c r="J6" s="8">
        <v>14803121</v>
      </c>
      <c r="K6" s="8">
        <v>5301850</v>
      </c>
      <c r="L6" s="8">
        <v>5439420</v>
      </c>
      <c r="M6" s="8">
        <v>233285</v>
      </c>
      <c r="N6" s="8">
        <v>10974555</v>
      </c>
      <c r="O6" s="8">
        <v>5348082</v>
      </c>
      <c r="P6" s="8">
        <v>16740456</v>
      </c>
      <c r="Q6" s="8"/>
      <c r="R6" s="8">
        <v>22088538</v>
      </c>
      <c r="S6" s="8"/>
      <c r="T6" s="8"/>
      <c r="U6" s="8"/>
      <c r="V6" s="8"/>
      <c r="W6" s="8">
        <v>47866214</v>
      </c>
      <c r="X6" s="8">
        <v>63353970</v>
      </c>
      <c r="Y6" s="8">
        <v>-15487756</v>
      </c>
      <c r="Z6" s="2">
        <v>-24.45</v>
      </c>
      <c r="AA6" s="6">
        <v>84471980</v>
      </c>
    </row>
    <row r="7" spans="1:27" ht="13.5">
      <c r="A7" s="25" t="s">
        <v>33</v>
      </c>
      <c r="B7" s="24"/>
      <c r="C7" s="6">
        <v>9507896</v>
      </c>
      <c r="D7" s="6"/>
      <c r="E7" s="7">
        <v>20836533</v>
      </c>
      <c r="F7" s="8">
        <v>20836533</v>
      </c>
      <c r="G7" s="8">
        <v>705813</v>
      </c>
      <c r="H7" s="8">
        <v>801811</v>
      </c>
      <c r="I7" s="8">
        <v>847806</v>
      </c>
      <c r="J7" s="8">
        <v>2355430</v>
      </c>
      <c r="K7" s="8">
        <v>958965</v>
      </c>
      <c r="L7" s="8">
        <v>820896</v>
      </c>
      <c r="M7" s="8">
        <v>5865</v>
      </c>
      <c r="N7" s="8">
        <v>1785726</v>
      </c>
      <c r="O7" s="8">
        <v>729466</v>
      </c>
      <c r="P7" s="8">
        <v>446723</v>
      </c>
      <c r="Q7" s="8"/>
      <c r="R7" s="8">
        <v>1176189</v>
      </c>
      <c r="S7" s="8"/>
      <c r="T7" s="8"/>
      <c r="U7" s="8"/>
      <c r="V7" s="8"/>
      <c r="W7" s="8">
        <v>5317345</v>
      </c>
      <c r="X7" s="8">
        <v>15627403</v>
      </c>
      <c r="Y7" s="8">
        <v>-10310058</v>
      </c>
      <c r="Z7" s="2">
        <v>-65.97</v>
      </c>
      <c r="AA7" s="6">
        <v>20836533</v>
      </c>
    </row>
    <row r="8" spans="1:27" ht="13.5">
      <c r="A8" s="25" t="s">
        <v>34</v>
      </c>
      <c r="B8" s="24"/>
      <c r="C8" s="6">
        <v>253262</v>
      </c>
      <c r="D8" s="6"/>
      <c r="E8" s="7">
        <v>3697953</v>
      </c>
      <c r="F8" s="8">
        <v>3697953</v>
      </c>
      <c r="G8" s="8">
        <v>36431</v>
      </c>
      <c r="H8" s="8">
        <v>36319</v>
      </c>
      <c r="I8" s="8">
        <v>35247</v>
      </c>
      <c r="J8" s="8">
        <v>107997</v>
      </c>
      <c r="K8" s="8">
        <v>39193</v>
      </c>
      <c r="L8" s="8">
        <v>36371</v>
      </c>
      <c r="M8" s="8">
        <v>2857</v>
      </c>
      <c r="N8" s="8">
        <v>78421</v>
      </c>
      <c r="O8" s="8">
        <v>32573</v>
      </c>
      <c r="P8" s="8">
        <v>52409</v>
      </c>
      <c r="Q8" s="8"/>
      <c r="R8" s="8">
        <v>84982</v>
      </c>
      <c r="S8" s="8"/>
      <c r="T8" s="8"/>
      <c r="U8" s="8"/>
      <c r="V8" s="8"/>
      <c r="W8" s="8">
        <v>271400</v>
      </c>
      <c r="X8" s="8">
        <v>2773515</v>
      </c>
      <c r="Y8" s="8">
        <v>-2502115</v>
      </c>
      <c r="Z8" s="2">
        <v>-90.21</v>
      </c>
      <c r="AA8" s="6">
        <v>3697953</v>
      </c>
    </row>
    <row r="9" spans="1:27" ht="13.5">
      <c r="A9" s="25" t="s">
        <v>35</v>
      </c>
      <c r="B9" s="24"/>
      <c r="C9" s="6">
        <v>9583154</v>
      </c>
      <c r="D9" s="6"/>
      <c r="E9" s="7">
        <v>20918553</v>
      </c>
      <c r="F9" s="8">
        <v>20993519</v>
      </c>
      <c r="G9" s="8">
        <v>864884</v>
      </c>
      <c r="H9" s="8">
        <v>867691</v>
      </c>
      <c r="I9" s="8">
        <v>873471</v>
      </c>
      <c r="J9" s="8">
        <v>2606046</v>
      </c>
      <c r="K9" s="8">
        <v>872575</v>
      </c>
      <c r="L9" s="8">
        <v>872208</v>
      </c>
      <c r="M9" s="8">
        <v>900</v>
      </c>
      <c r="N9" s="8">
        <v>1745683</v>
      </c>
      <c r="O9" s="8">
        <v>867795</v>
      </c>
      <c r="P9" s="8">
        <v>1070217</v>
      </c>
      <c r="Q9" s="8"/>
      <c r="R9" s="8">
        <v>1938012</v>
      </c>
      <c r="S9" s="8"/>
      <c r="T9" s="8"/>
      <c r="U9" s="8"/>
      <c r="V9" s="8"/>
      <c r="W9" s="8">
        <v>6289741</v>
      </c>
      <c r="X9" s="8">
        <v>15745133</v>
      </c>
      <c r="Y9" s="8">
        <v>-9455392</v>
      </c>
      <c r="Z9" s="2">
        <v>-60.05</v>
      </c>
      <c r="AA9" s="6">
        <v>20993519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-827917</v>
      </c>
      <c r="D11" s="6"/>
      <c r="E11" s="7">
        <v>118976</v>
      </c>
      <c r="F11" s="8">
        <v>8976</v>
      </c>
      <c r="G11" s="8">
        <v>16742</v>
      </c>
      <c r="H11" s="8">
        <v>3757</v>
      </c>
      <c r="I11" s="8">
        <v>13419</v>
      </c>
      <c r="J11" s="8">
        <v>33918</v>
      </c>
      <c r="K11" s="8">
        <v>14742</v>
      </c>
      <c r="L11" s="8">
        <v>11232</v>
      </c>
      <c r="M11" s="8">
        <v>4974</v>
      </c>
      <c r="N11" s="8">
        <v>30948</v>
      </c>
      <c r="O11" s="8">
        <v>11127</v>
      </c>
      <c r="P11" s="8">
        <v>6470</v>
      </c>
      <c r="Q11" s="8"/>
      <c r="R11" s="8">
        <v>17597</v>
      </c>
      <c r="S11" s="8"/>
      <c r="T11" s="8"/>
      <c r="U11" s="8"/>
      <c r="V11" s="8"/>
      <c r="W11" s="8">
        <v>82463</v>
      </c>
      <c r="X11" s="8">
        <v>6732</v>
      </c>
      <c r="Y11" s="8">
        <v>75731</v>
      </c>
      <c r="Z11" s="2">
        <v>1124.94</v>
      </c>
      <c r="AA11" s="6">
        <v>8976</v>
      </c>
    </row>
    <row r="12" spans="1:27" ht="13.5">
      <c r="A12" s="25" t="s">
        <v>37</v>
      </c>
      <c r="B12" s="29"/>
      <c r="C12" s="6">
        <v>89773</v>
      </c>
      <c r="D12" s="6"/>
      <c r="E12" s="7"/>
      <c r="F12" s="8"/>
      <c r="G12" s="8">
        <v>1678</v>
      </c>
      <c r="H12" s="8">
        <v>3606</v>
      </c>
      <c r="I12" s="8">
        <v>7201</v>
      </c>
      <c r="J12" s="8">
        <v>12485</v>
      </c>
      <c r="K12" s="8">
        <v>3837</v>
      </c>
      <c r="L12" s="8">
        <v>4220</v>
      </c>
      <c r="M12" s="8">
        <v>1720</v>
      </c>
      <c r="N12" s="8">
        <v>9777</v>
      </c>
      <c r="O12" s="8">
        <v>697</v>
      </c>
      <c r="P12" s="8">
        <v>5638</v>
      </c>
      <c r="Q12" s="8"/>
      <c r="R12" s="8">
        <v>6335</v>
      </c>
      <c r="S12" s="8"/>
      <c r="T12" s="8"/>
      <c r="U12" s="8"/>
      <c r="V12" s="8"/>
      <c r="W12" s="8">
        <v>28597</v>
      </c>
      <c r="X12" s="8"/>
      <c r="Y12" s="8">
        <v>28597</v>
      </c>
      <c r="Z12" s="2"/>
      <c r="AA12" s="6"/>
    </row>
    <row r="13" spans="1:27" ht="13.5">
      <c r="A13" s="23" t="s">
        <v>38</v>
      </c>
      <c r="B13" s="29"/>
      <c r="C13" s="6">
        <v>-114673</v>
      </c>
      <c r="D13" s="6"/>
      <c r="E13" s="7">
        <v>7500000</v>
      </c>
      <c r="F13" s="8">
        <v>8341883</v>
      </c>
      <c r="G13" s="8">
        <v>935</v>
      </c>
      <c r="H13" s="8"/>
      <c r="I13" s="8"/>
      <c r="J13" s="8">
        <v>935</v>
      </c>
      <c r="K13" s="8"/>
      <c r="L13" s="8"/>
      <c r="M13" s="8"/>
      <c r="N13" s="8"/>
      <c r="O13" s="8">
        <v>5076</v>
      </c>
      <c r="P13" s="8"/>
      <c r="Q13" s="8"/>
      <c r="R13" s="8">
        <v>5076</v>
      </c>
      <c r="S13" s="8"/>
      <c r="T13" s="8"/>
      <c r="U13" s="8"/>
      <c r="V13" s="8"/>
      <c r="W13" s="8">
        <v>6011</v>
      </c>
      <c r="X13" s="8">
        <v>6256413</v>
      </c>
      <c r="Y13" s="8">
        <v>-6250402</v>
      </c>
      <c r="Z13" s="2">
        <v>-99.9</v>
      </c>
      <c r="AA13" s="6">
        <v>8341883</v>
      </c>
    </row>
    <row r="14" spans="1:27" ht="13.5">
      <c r="A14" s="23" t="s">
        <v>39</v>
      </c>
      <c r="B14" s="29"/>
      <c r="C14" s="6">
        <v>909599</v>
      </c>
      <c r="D14" s="6"/>
      <c r="E14" s="7">
        <v>179602</v>
      </c>
      <c r="F14" s="8">
        <v>179602</v>
      </c>
      <c r="G14" s="8">
        <v>7201</v>
      </c>
      <c r="H14" s="8"/>
      <c r="I14" s="8"/>
      <c r="J14" s="8">
        <v>7201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>
        <v>7201</v>
      </c>
      <c r="X14" s="8">
        <v>134703</v>
      </c>
      <c r="Y14" s="8">
        <v>-127502</v>
      </c>
      <c r="Z14" s="2">
        <v>-94.65</v>
      </c>
      <c r="AA14" s="6">
        <v>179602</v>
      </c>
    </row>
    <row r="15" spans="1:27" ht="13.5">
      <c r="A15" s="23" t="s">
        <v>40</v>
      </c>
      <c r="B15" s="29"/>
      <c r="C15" s="6">
        <v>4276597</v>
      </c>
      <c r="D15" s="6"/>
      <c r="E15" s="7">
        <v>4220482</v>
      </c>
      <c r="F15" s="8">
        <v>4220482</v>
      </c>
      <c r="G15" s="8">
        <v>90135</v>
      </c>
      <c r="H15" s="8">
        <v>69004</v>
      </c>
      <c r="I15" s="8">
        <v>51261</v>
      </c>
      <c r="J15" s="8">
        <v>210400</v>
      </c>
      <c r="K15" s="8">
        <v>49232</v>
      </c>
      <c r="L15" s="8">
        <v>42294</v>
      </c>
      <c r="M15" s="8">
        <v>84255</v>
      </c>
      <c r="N15" s="8">
        <v>175781</v>
      </c>
      <c r="O15" s="8">
        <v>121130</v>
      </c>
      <c r="P15" s="8"/>
      <c r="Q15" s="8"/>
      <c r="R15" s="8">
        <v>121130</v>
      </c>
      <c r="S15" s="8"/>
      <c r="T15" s="8"/>
      <c r="U15" s="8"/>
      <c r="V15" s="8"/>
      <c r="W15" s="8">
        <v>507311</v>
      </c>
      <c r="X15" s="8">
        <v>3165363</v>
      </c>
      <c r="Y15" s="8">
        <v>-2658052</v>
      </c>
      <c r="Z15" s="2">
        <v>-83.97</v>
      </c>
      <c r="AA15" s="6">
        <v>4220482</v>
      </c>
    </row>
    <row r="16" spans="1:27" ht="13.5">
      <c r="A16" s="23" t="s">
        <v>41</v>
      </c>
      <c r="B16" s="29"/>
      <c r="C16" s="6">
        <v>1230714</v>
      </c>
      <c r="D16" s="6"/>
      <c r="E16" s="7">
        <v>4371098</v>
      </c>
      <c r="F16" s="8">
        <v>4371098</v>
      </c>
      <c r="G16" s="8">
        <v>209609</v>
      </c>
      <c r="H16" s="8">
        <v>115522</v>
      </c>
      <c r="I16" s="8">
        <v>115977</v>
      </c>
      <c r="J16" s="8">
        <v>441108</v>
      </c>
      <c r="K16" s="8">
        <v>131296</v>
      </c>
      <c r="L16" s="8">
        <v>111084</v>
      </c>
      <c r="M16" s="8"/>
      <c r="N16" s="8">
        <v>242380</v>
      </c>
      <c r="O16" s="8"/>
      <c r="P16" s="8"/>
      <c r="Q16" s="8"/>
      <c r="R16" s="8"/>
      <c r="S16" s="8"/>
      <c r="T16" s="8"/>
      <c r="U16" s="8"/>
      <c r="V16" s="8"/>
      <c r="W16" s="8">
        <v>683488</v>
      </c>
      <c r="X16" s="8">
        <v>3278322</v>
      </c>
      <c r="Y16" s="8">
        <v>-2594834</v>
      </c>
      <c r="Z16" s="2">
        <v>-79.15</v>
      </c>
      <c r="AA16" s="6">
        <v>4371098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135450597</v>
      </c>
      <c r="D18" s="6"/>
      <c r="E18" s="7">
        <v>177236001</v>
      </c>
      <c r="F18" s="8">
        <v>220206001</v>
      </c>
      <c r="G18" s="8"/>
      <c r="H18" s="8">
        <v>2215000</v>
      </c>
      <c r="I18" s="8"/>
      <c r="J18" s="8">
        <v>2215000</v>
      </c>
      <c r="K18" s="8"/>
      <c r="L18" s="8">
        <v>450000</v>
      </c>
      <c r="M18" s="8"/>
      <c r="N18" s="8">
        <v>450000</v>
      </c>
      <c r="O18" s="8"/>
      <c r="P18" s="8"/>
      <c r="Q18" s="8"/>
      <c r="R18" s="8"/>
      <c r="S18" s="8"/>
      <c r="T18" s="8"/>
      <c r="U18" s="8"/>
      <c r="V18" s="8"/>
      <c r="W18" s="8">
        <v>2665000</v>
      </c>
      <c r="X18" s="8">
        <v>165154500</v>
      </c>
      <c r="Y18" s="8">
        <v>-162489500</v>
      </c>
      <c r="Z18" s="2">
        <v>-98.39</v>
      </c>
      <c r="AA18" s="6">
        <v>220206001</v>
      </c>
    </row>
    <row r="19" spans="1:27" ht="13.5">
      <c r="A19" s="23" t="s">
        <v>44</v>
      </c>
      <c r="B19" s="29"/>
      <c r="C19" s="6">
        <v>3090121</v>
      </c>
      <c r="D19" s="6"/>
      <c r="E19" s="7">
        <v>1130573</v>
      </c>
      <c r="F19" s="26">
        <v>4343242</v>
      </c>
      <c r="G19" s="26">
        <v>50861</v>
      </c>
      <c r="H19" s="26">
        <v>99875</v>
      </c>
      <c r="I19" s="26">
        <v>33585</v>
      </c>
      <c r="J19" s="26">
        <v>184321</v>
      </c>
      <c r="K19" s="26">
        <v>3047480</v>
      </c>
      <c r="L19" s="26">
        <v>-38</v>
      </c>
      <c r="M19" s="26">
        <v>12764</v>
      </c>
      <c r="N19" s="26">
        <v>3060206</v>
      </c>
      <c r="O19" s="26">
        <v>69480</v>
      </c>
      <c r="P19" s="26">
        <v>76464</v>
      </c>
      <c r="Q19" s="26"/>
      <c r="R19" s="26">
        <v>145944</v>
      </c>
      <c r="S19" s="26"/>
      <c r="T19" s="26"/>
      <c r="U19" s="26"/>
      <c r="V19" s="26"/>
      <c r="W19" s="26">
        <v>3390471</v>
      </c>
      <c r="X19" s="26">
        <v>3257418</v>
      </c>
      <c r="Y19" s="26">
        <v>133053</v>
      </c>
      <c r="Z19" s="27">
        <v>4.08</v>
      </c>
      <c r="AA19" s="28">
        <v>4343242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252438479</v>
      </c>
      <c r="D21" s="33">
        <f t="shared" si="0"/>
        <v>0</v>
      </c>
      <c r="E21" s="34">
        <f t="shared" si="0"/>
        <v>389727943</v>
      </c>
      <c r="F21" s="35">
        <f t="shared" si="0"/>
        <v>440602898</v>
      </c>
      <c r="G21" s="35">
        <f t="shared" si="0"/>
        <v>8304634</v>
      </c>
      <c r="H21" s="35">
        <f t="shared" si="0"/>
        <v>11869607</v>
      </c>
      <c r="I21" s="35">
        <f t="shared" si="0"/>
        <v>9180329</v>
      </c>
      <c r="J21" s="35">
        <f t="shared" si="0"/>
        <v>29354570</v>
      </c>
      <c r="K21" s="35">
        <f t="shared" si="0"/>
        <v>14038206</v>
      </c>
      <c r="L21" s="35">
        <f t="shared" si="0"/>
        <v>11516320</v>
      </c>
      <c r="M21" s="35">
        <f t="shared" si="0"/>
        <v>346620</v>
      </c>
      <c r="N21" s="35">
        <f t="shared" si="0"/>
        <v>25901146</v>
      </c>
      <c r="O21" s="35">
        <f t="shared" si="0"/>
        <v>10584695</v>
      </c>
      <c r="P21" s="35">
        <f t="shared" si="0"/>
        <v>18240051</v>
      </c>
      <c r="Q21" s="35">
        <f t="shared" si="0"/>
        <v>0</v>
      </c>
      <c r="R21" s="35">
        <f t="shared" si="0"/>
        <v>28824746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84080462</v>
      </c>
      <c r="X21" s="35">
        <f t="shared" si="0"/>
        <v>330452181</v>
      </c>
      <c r="Y21" s="35">
        <f t="shared" si="0"/>
        <v>-246371719</v>
      </c>
      <c r="Z21" s="36">
        <f>+IF(X21&lt;&gt;0,+(Y21/X21)*100,0)</f>
        <v>-74.55593673324856</v>
      </c>
      <c r="AA21" s="33">
        <f>SUM(AA5:AA20)</f>
        <v>440602898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128571269</v>
      </c>
      <c r="D24" s="6"/>
      <c r="E24" s="7">
        <v>160114143</v>
      </c>
      <c r="F24" s="8">
        <v>145691263</v>
      </c>
      <c r="G24" s="8">
        <v>11905516</v>
      </c>
      <c r="H24" s="8">
        <v>11992212</v>
      </c>
      <c r="I24" s="8">
        <v>11588245</v>
      </c>
      <c r="J24" s="8">
        <v>35485973</v>
      </c>
      <c r="K24" s="8">
        <v>11090394</v>
      </c>
      <c r="L24" s="8">
        <v>11505528</v>
      </c>
      <c r="M24" s="8"/>
      <c r="N24" s="8">
        <v>22595922</v>
      </c>
      <c r="O24" s="8">
        <v>10877692</v>
      </c>
      <c r="P24" s="8">
        <v>4985679</v>
      </c>
      <c r="Q24" s="8"/>
      <c r="R24" s="8">
        <v>15863371</v>
      </c>
      <c r="S24" s="8"/>
      <c r="T24" s="8"/>
      <c r="U24" s="8"/>
      <c r="V24" s="8"/>
      <c r="W24" s="8">
        <v>73945266</v>
      </c>
      <c r="X24" s="8">
        <v>109268361</v>
      </c>
      <c r="Y24" s="8">
        <v>-35323095</v>
      </c>
      <c r="Z24" s="2">
        <v>-32.33</v>
      </c>
      <c r="AA24" s="6">
        <v>145691263</v>
      </c>
    </row>
    <row r="25" spans="1:27" ht="13.5">
      <c r="A25" s="25" t="s">
        <v>49</v>
      </c>
      <c r="B25" s="24"/>
      <c r="C25" s="6">
        <v>15834976</v>
      </c>
      <c r="D25" s="6"/>
      <c r="E25" s="7">
        <v>11657302</v>
      </c>
      <c r="F25" s="8">
        <v>7238215</v>
      </c>
      <c r="G25" s="8">
        <v>1106028</v>
      </c>
      <c r="H25" s="8">
        <v>1345729</v>
      </c>
      <c r="I25" s="8">
        <v>1346729</v>
      </c>
      <c r="J25" s="8">
        <v>3798486</v>
      </c>
      <c r="K25" s="8">
        <v>1343128</v>
      </c>
      <c r="L25" s="8">
        <v>1350928</v>
      </c>
      <c r="M25" s="8"/>
      <c r="N25" s="8">
        <v>2694056</v>
      </c>
      <c r="O25" s="8">
        <v>1343128</v>
      </c>
      <c r="P25" s="8">
        <v>421082</v>
      </c>
      <c r="Q25" s="8"/>
      <c r="R25" s="8">
        <v>1764210</v>
      </c>
      <c r="S25" s="8"/>
      <c r="T25" s="8"/>
      <c r="U25" s="8"/>
      <c r="V25" s="8"/>
      <c r="W25" s="8">
        <v>8256752</v>
      </c>
      <c r="X25" s="8">
        <v>5428656</v>
      </c>
      <c r="Y25" s="8">
        <v>2828096</v>
      </c>
      <c r="Z25" s="2">
        <v>52.1</v>
      </c>
      <c r="AA25" s="6">
        <v>7238215</v>
      </c>
    </row>
    <row r="26" spans="1:27" ht="13.5">
      <c r="A26" s="25" t="s">
        <v>50</v>
      </c>
      <c r="B26" s="24"/>
      <c r="C26" s="6">
        <v>-4</v>
      </c>
      <c r="D26" s="6"/>
      <c r="E26" s="7"/>
      <c r="F26" s="8">
        <v>39655490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29741616</v>
      </c>
      <c r="Y26" s="8">
        <v>-29741616</v>
      </c>
      <c r="Z26" s="2">
        <v>-100</v>
      </c>
      <c r="AA26" s="6">
        <v>39655490</v>
      </c>
    </row>
    <row r="27" spans="1:27" ht="13.5">
      <c r="A27" s="25" t="s">
        <v>51</v>
      </c>
      <c r="B27" s="24"/>
      <c r="C27" s="6">
        <v>11979897</v>
      </c>
      <c r="D27" s="6"/>
      <c r="E27" s="7">
        <v>29322705</v>
      </c>
      <c r="F27" s="8">
        <v>29175839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21881862</v>
      </c>
      <c r="Y27" s="8">
        <v>-21881862</v>
      </c>
      <c r="Z27" s="2">
        <v>-100</v>
      </c>
      <c r="AA27" s="6">
        <v>29175839</v>
      </c>
    </row>
    <row r="28" spans="1:27" ht="13.5">
      <c r="A28" s="25" t="s">
        <v>52</v>
      </c>
      <c r="B28" s="24"/>
      <c r="C28" s="6">
        <v>7058245</v>
      </c>
      <c r="D28" s="6"/>
      <c r="E28" s="7"/>
      <c r="F28" s="8"/>
      <c r="G28" s="8">
        <v>-7616</v>
      </c>
      <c r="H28" s="8">
        <v>556</v>
      </c>
      <c r="I28" s="8"/>
      <c r="J28" s="8">
        <v>-7060</v>
      </c>
      <c r="K28" s="8">
        <v>44729</v>
      </c>
      <c r="L28" s="8"/>
      <c r="M28" s="8"/>
      <c r="N28" s="8">
        <v>44729</v>
      </c>
      <c r="O28" s="8">
        <v>351</v>
      </c>
      <c r="P28" s="8"/>
      <c r="Q28" s="8"/>
      <c r="R28" s="8">
        <v>351</v>
      </c>
      <c r="S28" s="8"/>
      <c r="T28" s="8"/>
      <c r="U28" s="8"/>
      <c r="V28" s="8"/>
      <c r="W28" s="8">
        <v>38020</v>
      </c>
      <c r="X28" s="8"/>
      <c r="Y28" s="8">
        <v>38020</v>
      </c>
      <c r="Z28" s="2"/>
      <c r="AA28" s="6"/>
    </row>
    <row r="29" spans="1:27" ht="13.5">
      <c r="A29" s="25" t="s">
        <v>53</v>
      </c>
      <c r="B29" s="24"/>
      <c r="C29" s="6">
        <v>50205971</v>
      </c>
      <c r="D29" s="6"/>
      <c r="E29" s="7">
        <v>57750000</v>
      </c>
      <c r="F29" s="8">
        <v>54135000</v>
      </c>
      <c r="G29" s="8"/>
      <c r="H29" s="8">
        <v>7349589</v>
      </c>
      <c r="I29" s="8">
        <v>5417565</v>
      </c>
      <c r="J29" s="8">
        <v>12767154</v>
      </c>
      <c r="K29" s="8">
        <v>3917593</v>
      </c>
      <c r="L29" s="8"/>
      <c r="M29" s="8">
        <v>4098918</v>
      </c>
      <c r="N29" s="8">
        <v>8016511</v>
      </c>
      <c r="O29" s="8">
        <v>3971947</v>
      </c>
      <c r="P29" s="8">
        <v>4182243</v>
      </c>
      <c r="Q29" s="8"/>
      <c r="R29" s="8">
        <v>8154190</v>
      </c>
      <c r="S29" s="8"/>
      <c r="T29" s="8"/>
      <c r="U29" s="8"/>
      <c r="V29" s="8"/>
      <c r="W29" s="8">
        <v>28937855</v>
      </c>
      <c r="X29" s="8">
        <v>40601250</v>
      </c>
      <c r="Y29" s="8">
        <v>-11663395</v>
      </c>
      <c r="Z29" s="2">
        <v>-28.73</v>
      </c>
      <c r="AA29" s="6">
        <v>54135000</v>
      </c>
    </row>
    <row r="30" spans="1:27" ht="13.5">
      <c r="A30" s="25" t="s">
        <v>54</v>
      </c>
      <c r="B30" s="24"/>
      <c r="C30" s="6">
        <v>132158</v>
      </c>
      <c r="D30" s="6"/>
      <c r="E30" s="7">
        <v>8142247</v>
      </c>
      <c r="F30" s="8">
        <v>2754984</v>
      </c>
      <c r="G30" s="8"/>
      <c r="H30" s="8">
        <v>3339</v>
      </c>
      <c r="I30" s="8">
        <v>2340</v>
      </c>
      <c r="J30" s="8">
        <v>5679</v>
      </c>
      <c r="K30" s="8">
        <v>7281</v>
      </c>
      <c r="L30" s="8">
        <v>379</v>
      </c>
      <c r="M30" s="8"/>
      <c r="N30" s="8">
        <v>7660</v>
      </c>
      <c r="O30" s="8">
        <v>20369</v>
      </c>
      <c r="P30" s="8">
        <v>82152</v>
      </c>
      <c r="Q30" s="8"/>
      <c r="R30" s="8">
        <v>102521</v>
      </c>
      <c r="S30" s="8"/>
      <c r="T30" s="8"/>
      <c r="U30" s="8"/>
      <c r="V30" s="8"/>
      <c r="W30" s="8">
        <v>115860</v>
      </c>
      <c r="X30" s="8">
        <v>2066256</v>
      </c>
      <c r="Y30" s="8">
        <v>-1950396</v>
      </c>
      <c r="Z30" s="2">
        <v>-94.39</v>
      </c>
      <c r="AA30" s="6">
        <v>2754984</v>
      </c>
    </row>
    <row r="31" spans="1:27" ht="13.5">
      <c r="A31" s="25" t="s">
        <v>55</v>
      </c>
      <c r="B31" s="24"/>
      <c r="C31" s="6">
        <v>38140867</v>
      </c>
      <c r="D31" s="6"/>
      <c r="E31" s="7">
        <v>66567216</v>
      </c>
      <c r="F31" s="8">
        <v>43773430</v>
      </c>
      <c r="G31" s="8">
        <v>48</v>
      </c>
      <c r="H31" s="8">
        <v>2639979</v>
      </c>
      <c r="I31" s="8">
        <v>2476259</v>
      </c>
      <c r="J31" s="8">
        <v>5116286</v>
      </c>
      <c r="K31" s="8">
        <v>2547118</v>
      </c>
      <c r="L31" s="8">
        <v>1912173</v>
      </c>
      <c r="M31" s="8">
        <v>2260699</v>
      </c>
      <c r="N31" s="8">
        <v>6719990</v>
      </c>
      <c r="O31" s="8">
        <v>3432829</v>
      </c>
      <c r="P31" s="8">
        <v>2062818</v>
      </c>
      <c r="Q31" s="8"/>
      <c r="R31" s="8">
        <v>5495647</v>
      </c>
      <c r="S31" s="8"/>
      <c r="T31" s="8"/>
      <c r="U31" s="8"/>
      <c r="V31" s="8"/>
      <c r="W31" s="8">
        <v>17331923</v>
      </c>
      <c r="X31" s="8">
        <v>32830079</v>
      </c>
      <c r="Y31" s="8">
        <v>-15498156</v>
      </c>
      <c r="Z31" s="2">
        <v>-47.21</v>
      </c>
      <c r="AA31" s="6">
        <v>43773430</v>
      </c>
    </row>
    <row r="32" spans="1:27" ht="13.5">
      <c r="A32" s="25" t="s">
        <v>43</v>
      </c>
      <c r="B32" s="24"/>
      <c r="C32" s="6">
        <v>599869</v>
      </c>
      <c r="D32" s="6"/>
      <c r="E32" s="7">
        <v>1440000</v>
      </c>
      <c r="F32" s="8">
        <v>908800</v>
      </c>
      <c r="G32" s="8"/>
      <c r="H32" s="8">
        <v>481256</v>
      </c>
      <c r="I32" s="8"/>
      <c r="J32" s="8">
        <v>481256</v>
      </c>
      <c r="K32" s="8">
        <v>133393</v>
      </c>
      <c r="L32" s="8">
        <v>23913</v>
      </c>
      <c r="M32" s="8"/>
      <c r="N32" s="8">
        <v>157306</v>
      </c>
      <c r="O32" s="8">
        <v>52536</v>
      </c>
      <c r="P32" s="8">
        <v>10017</v>
      </c>
      <c r="Q32" s="8"/>
      <c r="R32" s="8">
        <v>62553</v>
      </c>
      <c r="S32" s="8"/>
      <c r="T32" s="8"/>
      <c r="U32" s="8"/>
      <c r="V32" s="8"/>
      <c r="W32" s="8">
        <v>701115</v>
      </c>
      <c r="X32" s="8">
        <v>681597</v>
      </c>
      <c r="Y32" s="8">
        <v>19518</v>
      </c>
      <c r="Z32" s="2">
        <v>2.86</v>
      </c>
      <c r="AA32" s="6">
        <v>908800</v>
      </c>
    </row>
    <row r="33" spans="1:27" ht="13.5">
      <c r="A33" s="25" t="s">
        <v>56</v>
      </c>
      <c r="B33" s="24"/>
      <c r="C33" s="6">
        <v>39359072</v>
      </c>
      <c r="D33" s="6"/>
      <c r="E33" s="7">
        <v>47259934</v>
      </c>
      <c r="F33" s="8">
        <v>40654735</v>
      </c>
      <c r="G33" s="8">
        <v>105427</v>
      </c>
      <c r="H33" s="8">
        <v>3103396</v>
      </c>
      <c r="I33" s="8">
        <v>1451406</v>
      </c>
      <c r="J33" s="8">
        <v>4660229</v>
      </c>
      <c r="K33" s="8">
        <v>1729993</v>
      </c>
      <c r="L33" s="8">
        <v>1507926</v>
      </c>
      <c r="M33" s="8">
        <v>99528</v>
      </c>
      <c r="N33" s="8">
        <v>3337447</v>
      </c>
      <c r="O33" s="8">
        <v>1021728</v>
      </c>
      <c r="P33" s="8">
        <v>1037887</v>
      </c>
      <c r="Q33" s="8"/>
      <c r="R33" s="8">
        <v>2059615</v>
      </c>
      <c r="S33" s="8"/>
      <c r="T33" s="8"/>
      <c r="U33" s="8"/>
      <c r="V33" s="8"/>
      <c r="W33" s="8">
        <v>10057291</v>
      </c>
      <c r="X33" s="8">
        <v>30491127</v>
      </c>
      <c r="Y33" s="8">
        <v>-20433836</v>
      </c>
      <c r="Z33" s="2">
        <v>-67.02</v>
      </c>
      <c r="AA33" s="6">
        <v>40654735</v>
      </c>
    </row>
    <row r="34" spans="1:27" ht="13.5">
      <c r="A34" s="23" t="s">
        <v>57</v>
      </c>
      <c r="B34" s="29"/>
      <c r="C34" s="6">
        <v>5070013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296952333</v>
      </c>
      <c r="D35" s="33">
        <f>SUM(D24:D34)</f>
        <v>0</v>
      </c>
      <c r="E35" s="34">
        <f t="shared" si="1"/>
        <v>382253547</v>
      </c>
      <c r="F35" s="35">
        <f t="shared" si="1"/>
        <v>363987756</v>
      </c>
      <c r="G35" s="35">
        <f t="shared" si="1"/>
        <v>13109403</v>
      </c>
      <c r="H35" s="35">
        <f t="shared" si="1"/>
        <v>26916056</v>
      </c>
      <c r="I35" s="35">
        <f t="shared" si="1"/>
        <v>22282544</v>
      </c>
      <c r="J35" s="35">
        <f t="shared" si="1"/>
        <v>62308003</v>
      </c>
      <c r="K35" s="35">
        <f t="shared" si="1"/>
        <v>20813629</v>
      </c>
      <c r="L35" s="35">
        <f t="shared" si="1"/>
        <v>16300847</v>
      </c>
      <c r="M35" s="35">
        <f t="shared" si="1"/>
        <v>6459145</v>
      </c>
      <c r="N35" s="35">
        <f t="shared" si="1"/>
        <v>43573621</v>
      </c>
      <c r="O35" s="35">
        <f t="shared" si="1"/>
        <v>20720580</v>
      </c>
      <c r="P35" s="35">
        <f t="shared" si="1"/>
        <v>12781878</v>
      </c>
      <c r="Q35" s="35">
        <f t="shared" si="1"/>
        <v>0</v>
      </c>
      <c r="R35" s="35">
        <f t="shared" si="1"/>
        <v>33502458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139384082</v>
      </c>
      <c r="X35" s="35">
        <f t="shared" si="1"/>
        <v>272990804</v>
      </c>
      <c r="Y35" s="35">
        <f t="shared" si="1"/>
        <v>-133606722</v>
      </c>
      <c r="Z35" s="36">
        <f>+IF(X35&lt;&gt;0,+(Y35/X35)*100,0)</f>
        <v>-48.941839813768965</v>
      </c>
      <c r="AA35" s="33">
        <f>SUM(AA24:AA34)</f>
        <v>363987756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-44513854</v>
      </c>
      <c r="D37" s="46">
        <f>+D21-D35</f>
        <v>0</v>
      </c>
      <c r="E37" s="47">
        <f t="shared" si="2"/>
        <v>7474396</v>
      </c>
      <c r="F37" s="48">
        <f t="shared" si="2"/>
        <v>76615142</v>
      </c>
      <c r="G37" s="48">
        <f t="shared" si="2"/>
        <v>-4804769</v>
      </c>
      <c r="H37" s="48">
        <f t="shared" si="2"/>
        <v>-15046449</v>
      </c>
      <c r="I37" s="48">
        <f t="shared" si="2"/>
        <v>-13102215</v>
      </c>
      <c r="J37" s="48">
        <f t="shared" si="2"/>
        <v>-32953433</v>
      </c>
      <c r="K37" s="48">
        <f t="shared" si="2"/>
        <v>-6775423</v>
      </c>
      <c r="L37" s="48">
        <f t="shared" si="2"/>
        <v>-4784527</v>
      </c>
      <c r="M37" s="48">
        <f t="shared" si="2"/>
        <v>-6112525</v>
      </c>
      <c r="N37" s="48">
        <f t="shared" si="2"/>
        <v>-17672475</v>
      </c>
      <c r="O37" s="48">
        <f t="shared" si="2"/>
        <v>-10135885</v>
      </c>
      <c r="P37" s="48">
        <f t="shared" si="2"/>
        <v>5458173</v>
      </c>
      <c r="Q37" s="48">
        <f t="shared" si="2"/>
        <v>0</v>
      </c>
      <c r="R37" s="48">
        <f t="shared" si="2"/>
        <v>-4677712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-55303620</v>
      </c>
      <c r="X37" s="48">
        <f>IF(F21=F35,0,X21-X35)</f>
        <v>57461377</v>
      </c>
      <c r="Y37" s="48">
        <f t="shared" si="2"/>
        <v>-112764997</v>
      </c>
      <c r="Z37" s="49">
        <f>+IF(X37&lt;&gt;0,+(Y37/X37)*100,0)</f>
        <v>-196.24485678441016</v>
      </c>
      <c r="AA37" s="46">
        <f>+AA21-AA35</f>
        <v>76615142</v>
      </c>
    </row>
    <row r="38" spans="1:27" ht="22.5" customHeight="1">
      <c r="A38" s="50" t="s">
        <v>60</v>
      </c>
      <c r="B38" s="29"/>
      <c r="C38" s="6">
        <v>45268885</v>
      </c>
      <c r="D38" s="6"/>
      <c r="E38" s="7">
        <v>1053000</v>
      </c>
      <c r="F38" s="8">
        <v>1053000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789750</v>
      </c>
      <c r="Y38" s="8">
        <v>-789750</v>
      </c>
      <c r="Z38" s="2">
        <v>-100</v>
      </c>
      <c r="AA38" s="6">
        <v>1053000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>
        <v>730000</v>
      </c>
      <c r="M39" s="26"/>
      <c r="N39" s="26">
        <v>730000</v>
      </c>
      <c r="O39" s="26"/>
      <c r="P39" s="26"/>
      <c r="Q39" s="26"/>
      <c r="R39" s="26"/>
      <c r="S39" s="26"/>
      <c r="T39" s="26"/>
      <c r="U39" s="26"/>
      <c r="V39" s="26"/>
      <c r="W39" s="26">
        <v>730000</v>
      </c>
      <c r="X39" s="26"/>
      <c r="Y39" s="26">
        <v>730000</v>
      </c>
      <c r="Z39" s="27"/>
      <c r="AA39" s="28"/>
    </row>
    <row r="40" spans="1:27" ht="13.5">
      <c r="A40" s="23" t="s">
        <v>62</v>
      </c>
      <c r="B40" s="29"/>
      <c r="C40" s="51">
        <v>837956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1592987</v>
      </c>
      <c r="D41" s="56">
        <f>SUM(D37:D40)</f>
        <v>0</v>
      </c>
      <c r="E41" s="57">
        <f t="shared" si="3"/>
        <v>8527396</v>
      </c>
      <c r="F41" s="58">
        <f t="shared" si="3"/>
        <v>77668142</v>
      </c>
      <c r="G41" s="58">
        <f t="shared" si="3"/>
        <v>-4804769</v>
      </c>
      <c r="H41" s="58">
        <f t="shared" si="3"/>
        <v>-15046449</v>
      </c>
      <c r="I41" s="58">
        <f t="shared" si="3"/>
        <v>-13102215</v>
      </c>
      <c r="J41" s="58">
        <f t="shared" si="3"/>
        <v>-32953433</v>
      </c>
      <c r="K41" s="58">
        <f t="shared" si="3"/>
        <v>-6775423</v>
      </c>
      <c r="L41" s="58">
        <f t="shared" si="3"/>
        <v>-4054527</v>
      </c>
      <c r="M41" s="58">
        <f t="shared" si="3"/>
        <v>-6112525</v>
      </c>
      <c r="N41" s="58">
        <f t="shared" si="3"/>
        <v>-16942475</v>
      </c>
      <c r="O41" s="58">
        <f t="shared" si="3"/>
        <v>-10135885</v>
      </c>
      <c r="P41" s="58">
        <f t="shared" si="3"/>
        <v>5458173</v>
      </c>
      <c r="Q41" s="58">
        <f t="shared" si="3"/>
        <v>0</v>
      </c>
      <c r="R41" s="58">
        <f t="shared" si="3"/>
        <v>-4677712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-54573620</v>
      </c>
      <c r="X41" s="58">
        <f t="shared" si="3"/>
        <v>58251127</v>
      </c>
      <c r="Y41" s="58">
        <f t="shared" si="3"/>
        <v>-112824747</v>
      </c>
      <c r="Z41" s="59">
        <f>+IF(X41&lt;&gt;0,+(Y41/X41)*100,0)</f>
        <v>-193.68680540721556</v>
      </c>
      <c r="AA41" s="56">
        <f>SUM(AA37:AA40)</f>
        <v>77668142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1592987</v>
      </c>
      <c r="D43" s="64">
        <f>+D41-D42</f>
        <v>0</v>
      </c>
      <c r="E43" s="65">
        <f t="shared" si="4"/>
        <v>8527396</v>
      </c>
      <c r="F43" s="66">
        <f t="shared" si="4"/>
        <v>77668142</v>
      </c>
      <c r="G43" s="66">
        <f t="shared" si="4"/>
        <v>-4804769</v>
      </c>
      <c r="H43" s="66">
        <f t="shared" si="4"/>
        <v>-15046449</v>
      </c>
      <c r="I43" s="66">
        <f t="shared" si="4"/>
        <v>-13102215</v>
      </c>
      <c r="J43" s="66">
        <f t="shared" si="4"/>
        <v>-32953433</v>
      </c>
      <c r="K43" s="66">
        <f t="shared" si="4"/>
        <v>-6775423</v>
      </c>
      <c r="L43" s="66">
        <f t="shared" si="4"/>
        <v>-4054527</v>
      </c>
      <c r="M43" s="66">
        <f t="shared" si="4"/>
        <v>-6112525</v>
      </c>
      <c r="N43" s="66">
        <f t="shared" si="4"/>
        <v>-16942475</v>
      </c>
      <c r="O43" s="66">
        <f t="shared" si="4"/>
        <v>-10135885</v>
      </c>
      <c r="P43" s="66">
        <f t="shared" si="4"/>
        <v>5458173</v>
      </c>
      <c r="Q43" s="66">
        <f t="shared" si="4"/>
        <v>0</v>
      </c>
      <c r="R43" s="66">
        <f t="shared" si="4"/>
        <v>-4677712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-54573620</v>
      </c>
      <c r="X43" s="66">
        <f t="shared" si="4"/>
        <v>58251127</v>
      </c>
      <c r="Y43" s="66">
        <f t="shared" si="4"/>
        <v>-112824747</v>
      </c>
      <c r="Z43" s="67">
        <f>+IF(X43&lt;&gt;0,+(Y43/X43)*100,0)</f>
        <v>-193.68680540721556</v>
      </c>
      <c r="AA43" s="64">
        <f>+AA41-AA42</f>
        <v>77668142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1592987</v>
      </c>
      <c r="D45" s="56">
        <f>SUM(D43:D44)</f>
        <v>0</v>
      </c>
      <c r="E45" s="57">
        <f t="shared" si="5"/>
        <v>8527396</v>
      </c>
      <c r="F45" s="58">
        <f t="shared" si="5"/>
        <v>77668142</v>
      </c>
      <c r="G45" s="58">
        <f t="shared" si="5"/>
        <v>-4804769</v>
      </c>
      <c r="H45" s="58">
        <f t="shared" si="5"/>
        <v>-15046449</v>
      </c>
      <c r="I45" s="58">
        <f t="shared" si="5"/>
        <v>-13102215</v>
      </c>
      <c r="J45" s="58">
        <f t="shared" si="5"/>
        <v>-32953433</v>
      </c>
      <c r="K45" s="58">
        <f t="shared" si="5"/>
        <v>-6775423</v>
      </c>
      <c r="L45" s="58">
        <f t="shared" si="5"/>
        <v>-4054527</v>
      </c>
      <c r="M45" s="58">
        <f t="shared" si="5"/>
        <v>-6112525</v>
      </c>
      <c r="N45" s="58">
        <f t="shared" si="5"/>
        <v>-16942475</v>
      </c>
      <c r="O45" s="58">
        <f t="shared" si="5"/>
        <v>-10135885</v>
      </c>
      <c r="P45" s="58">
        <f t="shared" si="5"/>
        <v>5458173</v>
      </c>
      <c r="Q45" s="58">
        <f t="shared" si="5"/>
        <v>0</v>
      </c>
      <c r="R45" s="58">
        <f t="shared" si="5"/>
        <v>-4677712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-54573620</v>
      </c>
      <c r="X45" s="58">
        <f t="shared" si="5"/>
        <v>58251127</v>
      </c>
      <c r="Y45" s="58">
        <f t="shared" si="5"/>
        <v>-112824747</v>
      </c>
      <c r="Z45" s="59">
        <f>+IF(X45&lt;&gt;0,+(Y45/X45)*100,0)</f>
        <v>-193.68680540721556</v>
      </c>
      <c r="AA45" s="56">
        <f>SUM(AA43:AA44)</f>
        <v>77668142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1592987</v>
      </c>
      <c r="D47" s="71">
        <f>SUM(D45:D46)</f>
        <v>0</v>
      </c>
      <c r="E47" s="72">
        <f t="shared" si="6"/>
        <v>8527396</v>
      </c>
      <c r="F47" s="73">
        <f t="shared" si="6"/>
        <v>77668142</v>
      </c>
      <c r="G47" s="73">
        <f t="shared" si="6"/>
        <v>-4804769</v>
      </c>
      <c r="H47" s="74">
        <f t="shared" si="6"/>
        <v>-15046449</v>
      </c>
      <c r="I47" s="74">
        <f t="shared" si="6"/>
        <v>-13102215</v>
      </c>
      <c r="J47" s="74">
        <f t="shared" si="6"/>
        <v>-32953433</v>
      </c>
      <c r="K47" s="74">
        <f t="shared" si="6"/>
        <v>-6775423</v>
      </c>
      <c r="L47" s="74">
        <f t="shared" si="6"/>
        <v>-4054527</v>
      </c>
      <c r="M47" s="73">
        <f t="shared" si="6"/>
        <v>-6112525</v>
      </c>
      <c r="N47" s="73">
        <f t="shared" si="6"/>
        <v>-16942475</v>
      </c>
      <c r="O47" s="74">
        <f t="shared" si="6"/>
        <v>-10135885</v>
      </c>
      <c r="P47" s="74">
        <f t="shared" si="6"/>
        <v>5458173</v>
      </c>
      <c r="Q47" s="74">
        <f t="shared" si="6"/>
        <v>0</v>
      </c>
      <c r="R47" s="74">
        <f t="shared" si="6"/>
        <v>-4677712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-54573620</v>
      </c>
      <c r="X47" s="74">
        <f t="shared" si="6"/>
        <v>58251127</v>
      </c>
      <c r="Y47" s="74">
        <f t="shared" si="6"/>
        <v>-112824747</v>
      </c>
      <c r="Z47" s="75">
        <f>+IF(X47&lt;&gt;0,+(Y47/X47)*100,0)</f>
        <v>-193.68680540721556</v>
      </c>
      <c r="AA47" s="76">
        <f>SUM(AA45:AA46)</f>
        <v>77668142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>
        <v>766009</v>
      </c>
      <c r="D7" s="6"/>
      <c r="E7" s="7">
        <v>450000</v>
      </c>
      <c r="F7" s="8">
        <v>170000</v>
      </c>
      <c r="G7" s="8">
        <v>16000</v>
      </c>
      <c r="H7" s="8">
        <v>17130</v>
      </c>
      <c r="I7" s="8">
        <v>19130</v>
      </c>
      <c r="J7" s="8">
        <v>52260</v>
      </c>
      <c r="K7" s="8">
        <v>13043</v>
      </c>
      <c r="L7" s="8"/>
      <c r="M7" s="8"/>
      <c r="N7" s="8">
        <v>13043</v>
      </c>
      <c r="O7" s="8">
        <v>17826</v>
      </c>
      <c r="P7" s="8">
        <v>109044</v>
      </c>
      <c r="Q7" s="8"/>
      <c r="R7" s="8">
        <v>126870</v>
      </c>
      <c r="S7" s="8"/>
      <c r="T7" s="8"/>
      <c r="U7" s="8"/>
      <c r="V7" s="8"/>
      <c r="W7" s="8">
        <v>192173</v>
      </c>
      <c r="X7" s="8">
        <v>127499</v>
      </c>
      <c r="Y7" s="8">
        <v>64674</v>
      </c>
      <c r="Z7" s="2">
        <v>50.73</v>
      </c>
      <c r="AA7" s="6">
        <v>170000</v>
      </c>
    </row>
    <row r="8" spans="1:27" ht="13.5">
      <c r="A8" s="25" t="s">
        <v>34</v>
      </c>
      <c r="B8" s="24"/>
      <c r="C8" s="6">
        <v>10225</v>
      </c>
      <c r="D8" s="6"/>
      <c r="E8" s="7">
        <v>106662</v>
      </c>
      <c r="F8" s="8">
        <v>120000</v>
      </c>
      <c r="G8" s="8">
        <v>11527</v>
      </c>
      <c r="H8" s="8">
        <v>12871</v>
      </c>
      <c r="I8" s="8">
        <v>10584</v>
      </c>
      <c r="J8" s="8">
        <v>34982</v>
      </c>
      <c r="K8" s="8">
        <v>9303</v>
      </c>
      <c r="L8" s="8"/>
      <c r="M8" s="8"/>
      <c r="N8" s="8">
        <v>9303</v>
      </c>
      <c r="O8" s="8">
        <v>16022</v>
      </c>
      <c r="P8" s="8">
        <v>86130</v>
      </c>
      <c r="Q8" s="8"/>
      <c r="R8" s="8">
        <v>102152</v>
      </c>
      <c r="S8" s="8"/>
      <c r="T8" s="8"/>
      <c r="U8" s="8"/>
      <c r="V8" s="8"/>
      <c r="W8" s="8">
        <v>146437</v>
      </c>
      <c r="X8" s="8">
        <v>90000</v>
      </c>
      <c r="Y8" s="8">
        <v>56437</v>
      </c>
      <c r="Z8" s="2">
        <v>62.71</v>
      </c>
      <c r="AA8" s="6">
        <v>120000</v>
      </c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-269107</v>
      </c>
      <c r="D11" s="6"/>
      <c r="E11" s="7">
        <v>218000</v>
      </c>
      <c r="F11" s="8">
        <v>225000</v>
      </c>
      <c r="G11" s="8">
        <v>1156</v>
      </c>
      <c r="H11" s="8">
        <v>18832</v>
      </c>
      <c r="I11" s="8">
        <v>18500</v>
      </c>
      <c r="J11" s="8">
        <v>38488</v>
      </c>
      <c r="K11" s="8">
        <v>19656</v>
      </c>
      <c r="L11" s="8"/>
      <c r="M11" s="8"/>
      <c r="N11" s="8">
        <v>19656</v>
      </c>
      <c r="O11" s="8">
        <v>18500</v>
      </c>
      <c r="P11" s="8">
        <v>220400</v>
      </c>
      <c r="Q11" s="8"/>
      <c r="R11" s="8">
        <v>238900</v>
      </c>
      <c r="S11" s="8"/>
      <c r="T11" s="8"/>
      <c r="U11" s="8"/>
      <c r="V11" s="8"/>
      <c r="W11" s="8">
        <v>297044</v>
      </c>
      <c r="X11" s="8">
        <v>168750</v>
      </c>
      <c r="Y11" s="8">
        <v>128294</v>
      </c>
      <c r="Z11" s="2">
        <v>76.03</v>
      </c>
      <c r="AA11" s="6">
        <v>225000</v>
      </c>
    </row>
    <row r="12" spans="1:27" ht="13.5">
      <c r="A12" s="25" t="s">
        <v>37</v>
      </c>
      <c r="B12" s="29"/>
      <c r="C12" s="6">
        <v>6762299</v>
      </c>
      <c r="D12" s="6"/>
      <c r="E12" s="7"/>
      <c r="F12" s="8">
        <v>33000000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24750000</v>
      </c>
      <c r="Y12" s="8">
        <v>-24750000</v>
      </c>
      <c r="Z12" s="2">
        <v>-100</v>
      </c>
      <c r="AA12" s="6">
        <v>33000000</v>
      </c>
    </row>
    <row r="13" spans="1:27" ht="13.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v>203277</v>
      </c>
      <c r="Q15" s="8"/>
      <c r="R15" s="8">
        <v>203277</v>
      </c>
      <c r="S15" s="8"/>
      <c r="T15" s="8"/>
      <c r="U15" s="8"/>
      <c r="V15" s="8"/>
      <c r="W15" s="8">
        <v>203277</v>
      </c>
      <c r="X15" s="8"/>
      <c r="Y15" s="8">
        <v>203277</v>
      </c>
      <c r="Z15" s="2"/>
      <c r="AA15" s="6"/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>
        <v>4650</v>
      </c>
      <c r="P16" s="8">
        <v>30300</v>
      </c>
      <c r="Q16" s="8"/>
      <c r="R16" s="8">
        <v>34950</v>
      </c>
      <c r="S16" s="8"/>
      <c r="T16" s="8"/>
      <c r="U16" s="8"/>
      <c r="V16" s="8"/>
      <c r="W16" s="8">
        <v>34950</v>
      </c>
      <c r="X16" s="8"/>
      <c r="Y16" s="8">
        <v>34950</v>
      </c>
      <c r="Z16" s="2"/>
      <c r="AA16" s="6"/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2898383</v>
      </c>
      <c r="D18" s="6"/>
      <c r="E18" s="7">
        <v>773335354</v>
      </c>
      <c r="F18" s="8">
        <v>773621436</v>
      </c>
      <c r="G18" s="8"/>
      <c r="H18" s="8"/>
      <c r="I18" s="8"/>
      <c r="J18" s="8"/>
      <c r="K18" s="8"/>
      <c r="L18" s="8"/>
      <c r="M18" s="8"/>
      <c r="N18" s="8"/>
      <c r="O18" s="8">
        <v>367818</v>
      </c>
      <c r="P18" s="8">
        <v>763509636</v>
      </c>
      <c r="Q18" s="8"/>
      <c r="R18" s="8">
        <v>763877454</v>
      </c>
      <c r="S18" s="8"/>
      <c r="T18" s="8"/>
      <c r="U18" s="8"/>
      <c r="V18" s="8"/>
      <c r="W18" s="8">
        <v>763877454</v>
      </c>
      <c r="X18" s="8">
        <v>580216077</v>
      </c>
      <c r="Y18" s="8">
        <v>183661377</v>
      </c>
      <c r="Z18" s="2">
        <v>31.65</v>
      </c>
      <c r="AA18" s="6">
        <v>773621436</v>
      </c>
    </row>
    <row r="19" spans="1:27" ht="13.5">
      <c r="A19" s="23" t="s">
        <v>44</v>
      </c>
      <c r="B19" s="29"/>
      <c r="C19" s="6">
        <v>19911</v>
      </c>
      <c r="D19" s="6"/>
      <c r="E19" s="7">
        <v>1863533</v>
      </c>
      <c r="F19" s="26">
        <v>1366200</v>
      </c>
      <c r="G19" s="26">
        <v>9217</v>
      </c>
      <c r="H19" s="26">
        <v>3080</v>
      </c>
      <c r="I19" s="26">
        <v>29483</v>
      </c>
      <c r="J19" s="26">
        <v>41780</v>
      </c>
      <c r="K19" s="26">
        <v>10049229</v>
      </c>
      <c r="L19" s="26"/>
      <c r="M19" s="26"/>
      <c r="N19" s="26">
        <v>10049229</v>
      </c>
      <c r="O19" s="26">
        <v>2757</v>
      </c>
      <c r="P19" s="26">
        <v>227029</v>
      </c>
      <c r="Q19" s="26"/>
      <c r="R19" s="26">
        <v>229786</v>
      </c>
      <c r="S19" s="26"/>
      <c r="T19" s="26"/>
      <c r="U19" s="26"/>
      <c r="V19" s="26"/>
      <c r="W19" s="26">
        <v>10320795</v>
      </c>
      <c r="X19" s="26">
        <v>1024650</v>
      </c>
      <c r="Y19" s="26">
        <v>9296145</v>
      </c>
      <c r="Z19" s="27">
        <v>907.25</v>
      </c>
      <c r="AA19" s="28">
        <v>1366200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10187720</v>
      </c>
      <c r="D21" s="33">
        <f t="shared" si="0"/>
        <v>0</v>
      </c>
      <c r="E21" s="34">
        <f t="shared" si="0"/>
        <v>775973549</v>
      </c>
      <c r="F21" s="35">
        <f t="shared" si="0"/>
        <v>808502636</v>
      </c>
      <c r="G21" s="35">
        <f t="shared" si="0"/>
        <v>37900</v>
      </c>
      <c r="H21" s="35">
        <f t="shared" si="0"/>
        <v>51913</v>
      </c>
      <c r="I21" s="35">
        <f t="shared" si="0"/>
        <v>77697</v>
      </c>
      <c r="J21" s="35">
        <f t="shared" si="0"/>
        <v>167510</v>
      </c>
      <c r="K21" s="35">
        <f t="shared" si="0"/>
        <v>10091231</v>
      </c>
      <c r="L21" s="35">
        <f t="shared" si="0"/>
        <v>0</v>
      </c>
      <c r="M21" s="35">
        <f t="shared" si="0"/>
        <v>0</v>
      </c>
      <c r="N21" s="35">
        <f t="shared" si="0"/>
        <v>10091231</v>
      </c>
      <c r="O21" s="35">
        <f t="shared" si="0"/>
        <v>427573</v>
      </c>
      <c r="P21" s="35">
        <f t="shared" si="0"/>
        <v>764385816</v>
      </c>
      <c r="Q21" s="35">
        <f t="shared" si="0"/>
        <v>0</v>
      </c>
      <c r="R21" s="35">
        <f t="shared" si="0"/>
        <v>764813389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775072130</v>
      </c>
      <c r="X21" s="35">
        <f t="shared" si="0"/>
        <v>606376976</v>
      </c>
      <c r="Y21" s="35">
        <f t="shared" si="0"/>
        <v>168695154</v>
      </c>
      <c r="Z21" s="36">
        <f>+IF(X21&lt;&gt;0,+(Y21/X21)*100,0)</f>
        <v>27.820177987760538</v>
      </c>
      <c r="AA21" s="33">
        <f>SUM(AA5:AA20)</f>
        <v>808502636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36798046</v>
      </c>
      <c r="D24" s="6"/>
      <c r="E24" s="7">
        <v>355312027</v>
      </c>
      <c r="F24" s="8">
        <v>355312027</v>
      </c>
      <c r="G24" s="8"/>
      <c r="H24" s="8">
        <v>25604101</v>
      </c>
      <c r="I24" s="8">
        <v>26153294</v>
      </c>
      <c r="J24" s="8">
        <v>51757395</v>
      </c>
      <c r="K24" s="8">
        <v>26055166</v>
      </c>
      <c r="L24" s="8"/>
      <c r="M24" s="8"/>
      <c r="N24" s="8">
        <v>26055166</v>
      </c>
      <c r="O24" s="8">
        <v>27658047</v>
      </c>
      <c r="P24" s="8">
        <v>223350191</v>
      </c>
      <c r="Q24" s="8"/>
      <c r="R24" s="8">
        <v>251008238</v>
      </c>
      <c r="S24" s="8"/>
      <c r="T24" s="8"/>
      <c r="U24" s="8"/>
      <c r="V24" s="8"/>
      <c r="W24" s="8">
        <v>328820799</v>
      </c>
      <c r="X24" s="8">
        <v>267382450</v>
      </c>
      <c r="Y24" s="8">
        <v>61438349</v>
      </c>
      <c r="Z24" s="2">
        <v>22.98</v>
      </c>
      <c r="AA24" s="6">
        <v>355312027</v>
      </c>
    </row>
    <row r="25" spans="1:27" ht="13.5">
      <c r="A25" s="25" t="s">
        <v>49</v>
      </c>
      <c r="B25" s="24"/>
      <c r="C25" s="6">
        <v>772647</v>
      </c>
      <c r="D25" s="6"/>
      <c r="E25" s="7">
        <v>12106001</v>
      </c>
      <c r="F25" s="8">
        <v>12106001</v>
      </c>
      <c r="G25" s="8"/>
      <c r="H25" s="8">
        <v>772647</v>
      </c>
      <c r="I25" s="8">
        <v>772506</v>
      </c>
      <c r="J25" s="8">
        <v>1545153</v>
      </c>
      <c r="K25" s="8">
        <v>772506</v>
      </c>
      <c r="L25" s="8"/>
      <c r="M25" s="8"/>
      <c r="N25" s="8">
        <v>772506</v>
      </c>
      <c r="O25" s="8">
        <v>818666</v>
      </c>
      <c r="P25" s="8">
        <v>10002402</v>
      </c>
      <c r="Q25" s="8"/>
      <c r="R25" s="8">
        <v>10821068</v>
      </c>
      <c r="S25" s="8"/>
      <c r="T25" s="8"/>
      <c r="U25" s="8"/>
      <c r="V25" s="8"/>
      <c r="W25" s="8">
        <v>13138727</v>
      </c>
      <c r="X25" s="8">
        <v>9079493</v>
      </c>
      <c r="Y25" s="8">
        <v>4059234</v>
      </c>
      <c r="Z25" s="2">
        <v>44.71</v>
      </c>
      <c r="AA25" s="6">
        <v>12106001</v>
      </c>
    </row>
    <row r="26" spans="1:27" ht="13.5">
      <c r="A26" s="25" t="s">
        <v>50</v>
      </c>
      <c r="B26" s="24"/>
      <c r="C26" s="6"/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"/>
      <c r="AA26" s="6"/>
    </row>
    <row r="27" spans="1:27" ht="13.5">
      <c r="A27" s="25" t="s">
        <v>51</v>
      </c>
      <c r="B27" s="24"/>
      <c r="C27" s="6">
        <v>113513651</v>
      </c>
      <c r="D27" s="6"/>
      <c r="E27" s="7">
        <v>184257178</v>
      </c>
      <c r="F27" s="8">
        <v>194215661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145661747</v>
      </c>
      <c r="Y27" s="8">
        <v>-145661747</v>
      </c>
      <c r="Z27" s="2">
        <v>-100</v>
      </c>
      <c r="AA27" s="6">
        <v>194215661</v>
      </c>
    </row>
    <row r="28" spans="1:27" ht="13.5">
      <c r="A28" s="25" t="s">
        <v>52</v>
      </c>
      <c r="B28" s="24"/>
      <c r="C28" s="6"/>
      <c r="D28" s="6"/>
      <c r="E28" s="7">
        <v>600000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>
        <v>18587301</v>
      </c>
      <c r="D29" s="6"/>
      <c r="E29" s="7">
        <v>18000000</v>
      </c>
      <c r="F29" s="8">
        <v>18000000</v>
      </c>
      <c r="G29" s="8"/>
      <c r="H29" s="8"/>
      <c r="I29" s="8"/>
      <c r="J29" s="8"/>
      <c r="K29" s="8"/>
      <c r="L29" s="8"/>
      <c r="M29" s="8"/>
      <c r="N29" s="8"/>
      <c r="O29" s="8"/>
      <c r="P29" s="8">
        <v>26531647</v>
      </c>
      <c r="Q29" s="8"/>
      <c r="R29" s="8">
        <v>26531647</v>
      </c>
      <c r="S29" s="8"/>
      <c r="T29" s="8"/>
      <c r="U29" s="8"/>
      <c r="V29" s="8"/>
      <c r="W29" s="8">
        <v>26531647</v>
      </c>
      <c r="X29" s="8">
        <v>13500000</v>
      </c>
      <c r="Y29" s="8">
        <v>13031647</v>
      </c>
      <c r="Z29" s="2">
        <v>96.53</v>
      </c>
      <c r="AA29" s="6">
        <v>18000000</v>
      </c>
    </row>
    <row r="30" spans="1:27" ht="13.5">
      <c r="A30" s="25" t="s">
        <v>54</v>
      </c>
      <c r="B30" s="24"/>
      <c r="C30" s="6">
        <v>-27616453</v>
      </c>
      <c r="D30" s="6"/>
      <c r="E30" s="7">
        <v>115500000</v>
      </c>
      <c r="F30" s="8">
        <v>144050534</v>
      </c>
      <c r="G30" s="8">
        <v>1321661</v>
      </c>
      <c r="H30" s="8">
        <v>324540</v>
      </c>
      <c r="I30" s="8">
        <v>9632809</v>
      </c>
      <c r="J30" s="8">
        <v>11279010</v>
      </c>
      <c r="K30" s="8">
        <v>361881</v>
      </c>
      <c r="L30" s="8"/>
      <c r="M30" s="8"/>
      <c r="N30" s="8">
        <v>361881</v>
      </c>
      <c r="O30" s="8">
        <v>64628</v>
      </c>
      <c r="P30" s="8">
        <v>95352450</v>
      </c>
      <c r="Q30" s="8"/>
      <c r="R30" s="8">
        <v>95417078</v>
      </c>
      <c r="S30" s="8"/>
      <c r="T30" s="8"/>
      <c r="U30" s="8"/>
      <c r="V30" s="8"/>
      <c r="W30" s="8">
        <v>107057969</v>
      </c>
      <c r="X30" s="8">
        <v>86775266</v>
      </c>
      <c r="Y30" s="8">
        <v>20282703</v>
      </c>
      <c r="Z30" s="2">
        <v>23.37</v>
      </c>
      <c r="AA30" s="6">
        <v>144050534</v>
      </c>
    </row>
    <row r="31" spans="1:27" ht="13.5">
      <c r="A31" s="25" t="s">
        <v>55</v>
      </c>
      <c r="B31" s="24"/>
      <c r="C31" s="6">
        <v>5343279</v>
      </c>
      <c r="D31" s="6"/>
      <c r="E31" s="7">
        <v>77823498</v>
      </c>
      <c r="F31" s="8">
        <v>76659550</v>
      </c>
      <c r="G31" s="8">
        <v>22499</v>
      </c>
      <c r="H31" s="8">
        <v>4108702</v>
      </c>
      <c r="I31" s="8">
        <v>7374920</v>
      </c>
      <c r="J31" s="8">
        <v>11506121</v>
      </c>
      <c r="K31" s="8">
        <v>7414836</v>
      </c>
      <c r="L31" s="8"/>
      <c r="M31" s="8"/>
      <c r="N31" s="8">
        <v>7414836</v>
      </c>
      <c r="O31" s="8">
        <v>3558114</v>
      </c>
      <c r="P31" s="8">
        <v>62445584</v>
      </c>
      <c r="Q31" s="8"/>
      <c r="R31" s="8">
        <v>66003698</v>
      </c>
      <c r="S31" s="8"/>
      <c r="T31" s="8"/>
      <c r="U31" s="8"/>
      <c r="V31" s="8"/>
      <c r="W31" s="8">
        <v>84924655</v>
      </c>
      <c r="X31" s="8">
        <v>46834750</v>
      </c>
      <c r="Y31" s="8">
        <v>38089905</v>
      </c>
      <c r="Z31" s="2">
        <v>81.33</v>
      </c>
      <c r="AA31" s="6">
        <v>76659550</v>
      </c>
    </row>
    <row r="32" spans="1:27" ht="13.5">
      <c r="A32" s="25" t="s">
        <v>43</v>
      </c>
      <c r="B32" s="24"/>
      <c r="C32" s="6">
        <v>3000000</v>
      </c>
      <c r="D32" s="6"/>
      <c r="E32" s="7">
        <v>20000000</v>
      </c>
      <c r="F32" s="8">
        <v>20000000</v>
      </c>
      <c r="G32" s="8"/>
      <c r="H32" s="8"/>
      <c r="I32" s="8"/>
      <c r="J32" s="8"/>
      <c r="K32" s="8">
        <v>9000000</v>
      </c>
      <c r="L32" s="8"/>
      <c r="M32" s="8"/>
      <c r="N32" s="8">
        <v>9000000</v>
      </c>
      <c r="O32" s="8"/>
      <c r="P32" s="8">
        <v>7826088</v>
      </c>
      <c r="Q32" s="8"/>
      <c r="R32" s="8">
        <v>7826088</v>
      </c>
      <c r="S32" s="8"/>
      <c r="T32" s="8"/>
      <c r="U32" s="8"/>
      <c r="V32" s="8"/>
      <c r="W32" s="8">
        <v>16826088</v>
      </c>
      <c r="X32" s="8">
        <v>15000005</v>
      </c>
      <c r="Y32" s="8">
        <v>1826083</v>
      </c>
      <c r="Z32" s="2">
        <v>12.17</v>
      </c>
      <c r="AA32" s="6">
        <v>20000000</v>
      </c>
    </row>
    <row r="33" spans="1:27" ht="13.5">
      <c r="A33" s="25" t="s">
        <v>56</v>
      </c>
      <c r="B33" s="24"/>
      <c r="C33" s="6">
        <v>13406345</v>
      </c>
      <c r="D33" s="6"/>
      <c r="E33" s="7">
        <v>64121248</v>
      </c>
      <c r="F33" s="8">
        <v>59097617</v>
      </c>
      <c r="G33" s="8">
        <v>630864</v>
      </c>
      <c r="H33" s="8">
        <v>3256569</v>
      </c>
      <c r="I33" s="8">
        <v>4624095</v>
      </c>
      <c r="J33" s="8">
        <v>8511528</v>
      </c>
      <c r="K33" s="8">
        <v>4745005</v>
      </c>
      <c r="L33" s="8"/>
      <c r="M33" s="8"/>
      <c r="N33" s="8">
        <v>4745005</v>
      </c>
      <c r="O33" s="8">
        <v>2105240</v>
      </c>
      <c r="P33" s="8">
        <v>37024219</v>
      </c>
      <c r="Q33" s="8"/>
      <c r="R33" s="8">
        <v>39129459</v>
      </c>
      <c r="S33" s="8"/>
      <c r="T33" s="8"/>
      <c r="U33" s="8"/>
      <c r="V33" s="8"/>
      <c r="W33" s="8">
        <v>52385992</v>
      </c>
      <c r="X33" s="8">
        <v>41627279</v>
      </c>
      <c r="Y33" s="8">
        <v>10758713</v>
      </c>
      <c r="Z33" s="2">
        <v>25.85</v>
      </c>
      <c r="AA33" s="6">
        <v>59097617</v>
      </c>
    </row>
    <row r="34" spans="1:27" ht="13.5">
      <c r="A34" s="23" t="s">
        <v>57</v>
      </c>
      <c r="B34" s="29"/>
      <c r="C34" s="6">
        <v>4485745</v>
      </c>
      <c r="D34" s="6"/>
      <c r="E34" s="7"/>
      <c r="F34" s="8"/>
      <c r="G34" s="8">
        <v>-170</v>
      </c>
      <c r="H34" s="8"/>
      <c r="I34" s="8"/>
      <c r="J34" s="8">
        <v>-170</v>
      </c>
      <c r="K34" s="8"/>
      <c r="L34" s="8"/>
      <c r="M34" s="8"/>
      <c r="N34" s="8"/>
      <c r="O34" s="8">
        <v>1515835</v>
      </c>
      <c r="P34" s="8">
        <v>-194323883</v>
      </c>
      <c r="Q34" s="8"/>
      <c r="R34" s="8">
        <v>-192808048</v>
      </c>
      <c r="S34" s="8"/>
      <c r="T34" s="8"/>
      <c r="U34" s="8"/>
      <c r="V34" s="8"/>
      <c r="W34" s="8">
        <v>-192808218</v>
      </c>
      <c r="X34" s="8"/>
      <c r="Y34" s="8">
        <v>-192808218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168290561</v>
      </c>
      <c r="D35" s="33">
        <f>SUM(D24:D34)</f>
        <v>0</v>
      </c>
      <c r="E35" s="34">
        <f t="shared" si="1"/>
        <v>847719952</v>
      </c>
      <c r="F35" s="35">
        <f t="shared" si="1"/>
        <v>879441390</v>
      </c>
      <c r="G35" s="35">
        <f t="shared" si="1"/>
        <v>1974854</v>
      </c>
      <c r="H35" s="35">
        <f t="shared" si="1"/>
        <v>34066559</v>
      </c>
      <c r="I35" s="35">
        <f t="shared" si="1"/>
        <v>48557624</v>
      </c>
      <c r="J35" s="35">
        <f t="shared" si="1"/>
        <v>84599037</v>
      </c>
      <c r="K35" s="35">
        <f t="shared" si="1"/>
        <v>48349394</v>
      </c>
      <c r="L35" s="35">
        <f t="shared" si="1"/>
        <v>0</v>
      </c>
      <c r="M35" s="35">
        <f t="shared" si="1"/>
        <v>0</v>
      </c>
      <c r="N35" s="35">
        <f t="shared" si="1"/>
        <v>48349394</v>
      </c>
      <c r="O35" s="35">
        <f t="shared" si="1"/>
        <v>35720530</v>
      </c>
      <c r="P35" s="35">
        <f t="shared" si="1"/>
        <v>268208698</v>
      </c>
      <c r="Q35" s="35">
        <f t="shared" si="1"/>
        <v>0</v>
      </c>
      <c r="R35" s="35">
        <f t="shared" si="1"/>
        <v>303929228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436877659</v>
      </c>
      <c r="X35" s="35">
        <f t="shared" si="1"/>
        <v>625860990</v>
      </c>
      <c r="Y35" s="35">
        <f t="shared" si="1"/>
        <v>-188983331</v>
      </c>
      <c r="Z35" s="36">
        <f>+IF(X35&lt;&gt;0,+(Y35/X35)*100,0)</f>
        <v>-30.195735797497143</v>
      </c>
      <c r="AA35" s="33">
        <f>SUM(AA24:AA34)</f>
        <v>879441390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-158102841</v>
      </c>
      <c r="D37" s="46">
        <f>+D21-D35</f>
        <v>0</v>
      </c>
      <c r="E37" s="47">
        <f t="shared" si="2"/>
        <v>-71746403</v>
      </c>
      <c r="F37" s="48">
        <f t="shared" si="2"/>
        <v>-70938754</v>
      </c>
      <c r="G37" s="48">
        <f t="shared" si="2"/>
        <v>-1936954</v>
      </c>
      <c r="H37" s="48">
        <f t="shared" si="2"/>
        <v>-34014646</v>
      </c>
      <c r="I37" s="48">
        <f t="shared" si="2"/>
        <v>-48479927</v>
      </c>
      <c r="J37" s="48">
        <f t="shared" si="2"/>
        <v>-84431527</v>
      </c>
      <c r="K37" s="48">
        <f t="shared" si="2"/>
        <v>-38258163</v>
      </c>
      <c r="L37" s="48">
        <f t="shared" si="2"/>
        <v>0</v>
      </c>
      <c r="M37" s="48">
        <f t="shared" si="2"/>
        <v>0</v>
      </c>
      <c r="N37" s="48">
        <f t="shared" si="2"/>
        <v>-38258163</v>
      </c>
      <c r="O37" s="48">
        <f t="shared" si="2"/>
        <v>-35292957</v>
      </c>
      <c r="P37" s="48">
        <f t="shared" si="2"/>
        <v>496177118</v>
      </c>
      <c r="Q37" s="48">
        <f t="shared" si="2"/>
        <v>0</v>
      </c>
      <c r="R37" s="48">
        <f t="shared" si="2"/>
        <v>460884161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338194471</v>
      </c>
      <c r="X37" s="48">
        <f>IF(F21=F35,0,X21-X35)</f>
        <v>-19484014</v>
      </c>
      <c r="Y37" s="48">
        <f t="shared" si="2"/>
        <v>357678485</v>
      </c>
      <c r="Z37" s="49">
        <f>+IF(X37&lt;&gt;0,+(Y37/X37)*100,0)</f>
        <v>-1835.7535823983703</v>
      </c>
      <c r="AA37" s="46">
        <f>+AA21-AA35</f>
        <v>-70938754</v>
      </c>
    </row>
    <row r="38" spans="1:27" ht="22.5" customHeight="1">
      <c r="A38" s="50" t="s">
        <v>60</v>
      </c>
      <c r="B38" s="29"/>
      <c r="C38" s="6">
        <v>316121313</v>
      </c>
      <c r="D38" s="6"/>
      <c r="E38" s="7">
        <v>295224646</v>
      </c>
      <c r="F38" s="8">
        <v>295304671</v>
      </c>
      <c r="G38" s="8"/>
      <c r="H38" s="8"/>
      <c r="I38" s="8"/>
      <c r="J38" s="8"/>
      <c r="K38" s="8"/>
      <c r="L38" s="8"/>
      <c r="M38" s="8"/>
      <c r="N38" s="8"/>
      <c r="O38" s="8"/>
      <c r="P38" s="8">
        <v>625473171</v>
      </c>
      <c r="Q38" s="8"/>
      <c r="R38" s="8">
        <v>625473171</v>
      </c>
      <c r="S38" s="8"/>
      <c r="T38" s="8"/>
      <c r="U38" s="8"/>
      <c r="V38" s="8"/>
      <c r="W38" s="8">
        <v>625473171</v>
      </c>
      <c r="X38" s="8">
        <v>221478502</v>
      </c>
      <c r="Y38" s="8">
        <v>403994669</v>
      </c>
      <c r="Z38" s="2">
        <v>182.41</v>
      </c>
      <c r="AA38" s="6">
        <v>295304671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158018472</v>
      </c>
      <c r="D41" s="56">
        <f>SUM(D37:D40)</f>
        <v>0</v>
      </c>
      <c r="E41" s="57">
        <f t="shared" si="3"/>
        <v>223478243</v>
      </c>
      <c r="F41" s="58">
        <f t="shared" si="3"/>
        <v>224365917</v>
      </c>
      <c r="G41" s="58">
        <f t="shared" si="3"/>
        <v>-1936954</v>
      </c>
      <c r="H41" s="58">
        <f t="shared" si="3"/>
        <v>-34014646</v>
      </c>
      <c r="I41" s="58">
        <f t="shared" si="3"/>
        <v>-48479927</v>
      </c>
      <c r="J41" s="58">
        <f t="shared" si="3"/>
        <v>-84431527</v>
      </c>
      <c r="K41" s="58">
        <f t="shared" si="3"/>
        <v>-38258163</v>
      </c>
      <c r="L41" s="58">
        <f t="shared" si="3"/>
        <v>0</v>
      </c>
      <c r="M41" s="58">
        <f t="shared" si="3"/>
        <v>0</v>
      </c>
      <c r="N41" s="58">
        <f t="shared" si="3"/>
        <v>-38258163</v>
      </c>
      <c r="O41" s="58">
        <f t="shared" si="3"/>
        <v>-35292957</v>
      </c>
      <c r="P41" s="58">
        <f t="shared" si="3"/>
        <v>1121650289</v>
      </c>
      <c r="Q41" s="58">
        <f t="shared" si="3"/>
        <v>0</v>
      </c>
      <c r="R41" s="58">
        <f t="shared" si="3"/>
        <v>1086357332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963667642</v>
      </c>
      <c r="X41" s="58">
        <f t="shared" si="3"/>
        <v>201994488</v>
      </c>
      <c r="Y41" s="58">
        <f t="shared" si="3"/>
        <v>761673154</v>
      </c>
      <c r="Z41" s="59">
        <f>+IF(X41&lt;&gt;0,+(Y41/X41)*100,0)</f>
        <v>377.0762071487812</v>
      </c>
      <c r="AA41" s="56">
        <f>SUM(AA37:AA40)</f>
        <v>224365917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158018472</v>
      </c>
      <c r="D43" s="64">
        <f>+D41-D42</f>
        <v>0</v>
      </c>
      <c r="E43" s="65">
        <f t="shared" si="4"/>
        <v>223478243</v>
      </c>
      <c r="F43" s="66">
        <f t="shared" si="4"/>
        <v>224365917</v>
      </c>
      <c r="G43" s="66">
        <f t="shared" si="4"/>
        <v>-1936954</v>
      </c>
      <c r="H43" s="66">
        <f t="shared" si="4"/>
        <v>-34014646</v>
      </c>
      <c r="I43" s="66">
        <f t="shared" si="4"/>
        <v>-48479927</v>
      </c>
      <c r="J43" s="66">
        <f t="shared" si="4"/>
        <v>-84431527</v>
      </c>
      <c r="K43" s="66">
        <f t="shared" si="4"/>
        <v>-38258163</v>
      </c>
      <c r="L43" s="66">
        <f t="shared" si="4"/>
        <v>0</v>
      </c>
      <c r="M43" s="66">
        <f t="shared" si="4"/>
        <v>0</v>
      </c>
      <c r="N43" s="66">
        <f t="shared" si="4"/>
        <v>-38258163</v>
      </c>
      <c r="O43" s="66">
        <f t="shared" si="4"/>
        <v>-35292957</v>
      </c>
      <c r="P43" s="66">
        <f t="shared" si="4"/>
        <v>1121650289</v>
      </c>
      <c r="Q43" s="66">
        <f t="shared" si="4"/>
        <v>0</v>
      </c>
      <c r="R43" s="66">
        <f t="shared" si="4"/>
        <v>1086357332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963667642</v>
      </c>
      <c r="X43" s="66">
        <f t="shared" si="4"/>
        <v>201994488</v>
      </c>
      <c r="Y43" s="66">
        <f t="shared" si="4"/>
        <v>761673154</v>
      </c>
      <c r="Z43" s="67">
        <f>+IF(X43&lt;&gt;0,+(Y43/X43)*100,0)</f>
        <v>377.0762071487812</v>
      </c>
      <c r="AA43" s="64">
        <f>+AA41-AA42</f>
        <v>224365917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158018472</v>
      </c>
      <c r="D45" s="56">
        <f>SUM(D43:D44)</f>
        <v>0</v>
      </c>
      <c r="E45" s="57">
        <f t="shared" si="5"/>
        <v>223478243</v>
      </c>
      <c r="F45" s="58">
        <f t="shared" si="5"/>
        <v>224365917</v>
      </c>
      <c r="G45" s="58">
        <f t="shared" si="5"/>
        <v>-1936954</v>
      </c>
      <c r="H45" s="58">
        <f t="shared" si="5"/>
        <v>-34014646</v>
      </c>
      <c r="I45" s="58">
        <f t="shared" si="5"/>
        <v>-48479927</v>
      </c>
      <c r="J45" s="58">
        <f t="shared" si="5"/>
        <v>-84431527</v>
      </c>
      <c r="K45" s="58">
        <f t="shared" si="5"/>
        <v>-38258163</v>
      </c>
      <c r="L45" s="58">
        <f t="shared" si="5"/>
        <v>0</v>
      </c>
      <c r="M45" s="58">
        <f t="shared" si="5"/>
        <v>0</v>
      </c>
      <c r="N45" s="58">
        <f t="shared" si="5"/>
        <v>-38258163</v>
      </c>
      <c r="O45" s="58">
        <f t="shared" si="5"/>
        <v>-35292957</v>
      </c>
      <c r="P45" s="58">
        <f t="shared" si="5"/>
        <v>1121650289</v>
      </c>
      <c r="Q45" s="58">
        <f t="shared" si="5"/>
        <v>0</v>
      </c>
      <c r="R45" s="58">
        <f t="shared" si="5"/>
        <v>1086357332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963667642</v>
      </c>
      <c r="X45" s="58">
        <f t="shared" si="5"/>
        <v>201994488</v>
      </c>
      <c r="Y45" s="58">
        <f t="shared" si="5"/>
        <v>761673154</v>
      </c>
      <c r="Z45" s="59">
        <f>+IF(X45&lt;&gt;0,+(Y45/X45)*100,0)</f>
        <v>377.0762071487812</v>
      </c>
      <c r="AA45" s="56">
        <f>SUM(AA43:AA44)</f>
        <v>224365917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158018472</v>
      </c>
      <c r="D47" s="71">
        <f>SUM(D45:D46)</f>
        <v>0</v>
      </c>
      <c r="E47" s="72">
        <f t="shared" si="6"/>
        <v>223478243</v>
      </c>
      <c r="F47" s="73">
        <f t="shared" si="6"/>
        <v>224365917</v>
      </c>
      <c r="G47" s="73">
        <f t="shared" si="6"/>
        <v>-1936954</v>
      </c>
      <c r="H47" s="74">
        <f t="shared" si="6"/>
        <v>-34014646</v>
      </c>
      <c r="I47" s="74">
        <f t="shared" si="6"/>
        <v>-48479927</v>
      </c>
      <c r="J47" s="74">
        <f t="shared" si="6"/>
        <v>-84431527</v>
      </c>
      <c r="K47" s="74">
        <f t="shared" si="6"/>
        <v>-38258163</v>
      </c>
      <c r="L47" s="74">
        <f t="shared" si="6"/>
        <v>0</v>
      </c>
      <c r="M47" s="73">
        <f t="shared" si="6"/>
        <v>0</v>
      </c>
      <c r="N47" s="73">
        <f t="shared" si="6"/>
        <v>-38258163</v>
      </c>
      <c r="O47" s="74">
        <f t="shared" si="6"/>
        <v>-35292957</v>
      </c>
      <c r="P47" s="74">
        <f t="shared" si="6"/>
        <v>1121650289</v>
      </c>
      <c r="Q47" s="74">
        <f t="shared" si="6"/>
        <v>0</v>
      </c>
      <c r="R47" s="74">
        <f t="shared" si="6"/>
        <v>1086357332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963667642</v>
      </c>
      <c r="X47" s="74">
        <f t="shared" si="6"/>
        <v>201994488</v>
      </c>
      <c r="Y47" s="74">
        <f t="shared" si="6"/>
        <v>761673154</v>
      </c>
      <c r="Z47" s="75">
        <f>+IF(X47&lt;&gt;0,+(Y47/X47)*100,0)</f>
        <v>377.0762071487812</v>
      </c>
      <c r="AA47" s="76">
        <f>SUM(AA45:AA46)</f>
        <v>224365917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46880053</v>
      </c>
      <c r="D5" s="6"/>
      <c r="E5" s="7">
        <v>68191940</v>
      </c>
      <c r="F5" s="8">
        <v>68191940</v>
      </c>
      <c r="G5" s="8"/>
      <c r="H5" s="8">
        <v>9336625</v>
      </c>
      <c r="I5" s="8">
        <v>3260986</v>
      </c>
      <c r="J5" s="8">
        <v>12597611</v>
      </c>
      <c r="K5" s="8">
        <v>6108368</v>
      </c>
      <c r="L5" s="8">
        <v>3346844</v>
      </c>
      <c r="M5" s="8">
        <v>3168718</v>
      </c>
      <c r="N5" s="8">
        <v>12623930</v>
      </c>
      <c r="O5" s="8">
        <v>2828250</v>
      </c>
      <c r="P5" s="8">
        <v>2904911</v>
      </c>
      <c r="Q5" s="8"/>
      <c r="R5" s="8">
        <v>5733161</v>
      </c>
      <c r="S5" s="8"/>
      <c r="T5" s="8"/>
      <c r="U5" s="8"/>
      <c r="V5" s="8"/>
      <c r="W5" s="8">
        <v>30954702</v>
      </c>
      <c r="X5" s="8">
        <v>51143940</v>
      </c>
      <c r="Y5" s="8">
        <v>-20189238</v>
      </c>
      <c r="Z5" s="2">
        <v>-39.48</v>
      </c>
      <c r="AA5" s="6">
        <v>68191940</v>
      </c>
    </row>
    <row r="6" spans="1:27" ht="13.5">
      <c r="A6" s="23" t="s">
        <v>32</v>
      </c>
      <c r="B6" s="24"/>
      <c r="C6" s="6">
        <v>114797761</v>
      </c>
      <c r="D6" s="6"/>
      <c r="E6" s="7">
        <v>164343251</v>
      </c>
      <c r="F6" s="8">
        <v>144650618</v>
      </c>
      <c r="G6" s="8">
        <v>5334932</v>
      </c>
      <c r="H6" s="8">
        <v>9360243</v>
      </c>
      <c r="I6" s="8">
        <v>13900322</v>
      </c>
      <c r="J6" s="8">
        <v>28595497</v>
      </c>
      <c r="K6" s="8">
        <v>13442915</v>
      </c>
      <c r="L6" s="8">
        <v>11977870</v>
      </c>
      <c r="M6" s="8">
        <v>6788700</v>
      </c>
      <c r="N6" s="8">
        <v>32209485</v>
      </c>
      <c r="O6" s="8">
        <v>9995146</v>
      </c>
      <c r="P6" s="8">
        <v>12183037</v>
      </c>
      <c r="Q6" s="8"/>
      <c r="R6" s="8">
        <v>22178183</v>
      </c>
      <c r="S6" s="8"/>
      <c r="T6" s="8"/>
      <c r="U6" s="8"/>
      <c r="V6" s="8"/>
      <c r="W6" s="8">
        <v>82983165</v>
      </c>
      <c r="X6" s="8">
        <v>108487926</v>
      </c>
      <c r="Y6" s="8">
        <v>-25504761</v>
      </c>
      <c r="Z6" s="2">
        <v>-23.51</v>
      </c>
      <c r="AA6" s="6">
        <v>144650618</v>
      </c>
    </row>
    <row r="7" spans="1:27" ht="13.5">
      <c r="A7" s="25" t="s">
        <v>33</v>
      </c>
      <c r="B7" s="24"/>
      <c r="C7" s="6">
        <v>26193516</v>
      </c>
      <c r="D7" s="6"/>
      <c r="E7" s="7">
        <v>21692741</v>
      </c>
      <c r="F7" s="8">
        <v>21692741</v>
      </c>
      <c r="G7" s="8">
        <v>-7080219</v>
      </c>
      <c r="H7" s="8">
        <v>2009678</v>
      </c>
      <c r="I7" s="8">
        <v>10593575</v>
      </c>
      <c r="J7" s="8">
        <v>5523034</v>
      </c>
      <c r="K7" s="8">
        <v>2386047</v>
      </c>
      <c r="L7" s="8">
        <v>2819353</v>
      </c>
      <c r="M7" s="8">
        <v>2466972</v>
      </c>
      <c r="N7" s="8">
        <v>7672372</v>
      </c>
      <c r="O7" s="8">
        <v>2083438</v>
      </c>
      <c r="P7" s="8">
        <v>1699782</v>
      </c>
      <c r="Q7" s="8"/>
      <c r="R7" s="8">
        <v>3783220</v>
      </c>
      <c r="S7" s="8"/>
      <c r="T7" s="8"/>
      <c r="U7" s="8"/>
      <c r="V7" s="8"/>
      <c r="W7" s="8">
        <v>16978626</v>
      </c>
      <c r="X7" s="8">
        <v>16269543</v>
      </c>
      <c r="Y7" s="8">
        <v>709083</v>
      </c>
      <c r="Z7" s="2">
        <v>4.36</v>
      </c>
      <c r="AA7" s="6">
        <v>21692741</v>
      </c>
    </row>
    <row r="8" spans="1:27" ht="13.5">
      <c r="A8" s="25" t="s">
        <v>34</v>
      </c>
      <c r="B8" s="24"/>
      <c r="C8" s="6">
        <v>24795219</v>
      </c>
      <c r="D8" s="6"/>
      <c r="E8" s="7">
        <v>26194474</v>
      </c>
      <c r="F8" s="8">
        <v>26194474</v>
      </c>
      <c r="G8" s="8">
        <v>1305656</v>
      </c>
      <c r="H8" s="8">
        <v>2111875</v>
      </c>
      <c r="I8" s="8">
        <v>2111021</v>
      </c>
      <c r="J8" s="8">
        <v>5528552</v>
      </c>
      <c r="K8" s="8">
        <v>2200933</v>
      </c>
      <c r="L8" s="8">
        <v>2093940</v>
      </c>
      <c r="M8" s="8">
        <v>2070630</v>
      </c>
      <c r="N8" s="8">
        <v>6365503</v>
      </c>
      <c r="O8" s="8">
        <v>1913059</v>
      </c>
      <c r="P8" s="8">
        <v>1953063</v>
      </c>
      <c r="Q8" s="8"/>
      <c r="R8" s="8">
        <v>3866122</v>
      </c>
      <c r="S8" s="8"/>
      <c r="T8" s="8"/>
      <c r="U8" s="8"/>
      <c r="V8" s="8"/>
      <c r="W8" s="8">
        <v>15760177</v>
      </c>
      <c r="X8" s="8">
        <v>19645839</v>
      </c>
      <c r="Y8" s="8">
        <v>-3885662</v>
      </c>
      <c r="Z8" s="2">
        <v>-19.78</v>
      </c>
      <c r="AA8" s="6">
        <v>26194474</v>
      </c>
    </row>
    <row r="9" spans="1:27" ht="13.5">
      <c r="A9" s="25" t="s">
        <v>35</v>
      </c>
      <c r="B9" s="24"/>
      <c r="C9" s="6">
        <v>22440727</v>
      </c>
      <c r="D9" s="6"/>
      <c r="E9" s="7">
        <v>24722830</v>
      </c>
      <c r="F9" s="8">
        <v>24722830</v>
      </c>
      <c r="G9" s="8">
        <v>1131771</v>
      </c>
      <c r="H9" s="8">
        <v>1924471</v>
      </c>
      <c r="I9" s="8">
        <v>1923456</v>
      </c>
      <c r="J9" s="8">
        <v>4979698</v>
      </c>
      <c r="K9" s="8">
        <v>1892469</v>
      </c>
      <c r="L9" s="8">
        <v>1891264</v>
      </c>
      <c r="M9" s="8">
        <v>1867886</v>
      </c>
      <c r="N9" s="8">
        <v>5651619</v>
      </c>
      <c r="O9" s="8">
        <v>1712304</v>
      </c>
      <c r="P9" s="8">
        <v>1751456</v>
      </c>
      <c r="Q9" s="8"/>
      <c r="R9" s="8">
        <v>3463760</v>
      </c>
      <c r="S9" s="8"/>
      <c r="T9" s="8"/>
      <c r="U9" s="8"/>
      <c r="V9" s="8"/>
      <c r="W9" s="8">
        <v>14095077</v>
      </c>
      <c r="X9" s="8">
        <v>18542124</v>
      </c>
      <c r="Y9" s="8">
        <v>-4447047</v>
      </c>
      <c r="Z9" s="2">
        <v>-23.98</v>
      </c>
      <c r="AA9" s="6">
        <v>24722830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1643793</v>
      </c>
      <c r="D11" s="6"/>
      <c r="E11" s="7">
        <v>1933302</v>
      </c>
      <c r="F11" s="8">
        <v>1933302</v>
      </c>
      <c r="G11" s="8">
        <v>28384</v>
      </c>
      <c r="H11" s="8">
        <v>134720</v>
      </c>
      <c r="I11" s="8">
        <v>138414</v>
      </c>
      <c r="J11" s="8">
        <v>301518</v>
      </c>
      <c r="K11" s="8">
        <v>183339</v>
      </c>
      <c r="L11" s="8">
        <v>151495</v>
      </c>
      <c r="M11" s="8">
        <v>138263</v>
      </c>
      <c r="N11" s="8">
        <v>473097</v>
      </c>
      <c r="O11" s="8">
        <v>129233</v>
      </c>
      <c r="P11" s="8">
        <v>157905</v>
      </c>
      <c r="Q11" s="8"/>
      <c r="R11" s="8">
        <v>287138</v>
      </c>
      <c r="S11" s="8"/>
      <c r="T11" s="8"/>
      <c r="U11" s="8"/>
      <c r="V11" s="8"/>
      <c r="W11" s="8">
        <v>1061753</v>
      </c>
      <c r="X11" s="8">
        <v>1449954</v>
      </c>
      <c r="Y11" s="8">
        <v>-388201</v>
      </c>
      <c r="Z11" s="2">
        <v>-26.77</v>
      </c>
      <c r="AA11" s="6">
        <v>1933302</v>
      </c>
    </row>
    <row r="12" spans="1:27" ht="13.5">
      <c r="A12" s="25" t="s">
        <v>37</v>
      </c>
      <c r="B12" s="29"/>
      <c r="C12" s="6">
        <v>371955</v>
      </c>
      <c r="D12" s="6"/>
      <c r="E12" s="7">
        <v>292688</v>
      </c>
      <c r="F12" s="8">
        <v>292688</v>
      </c>
      <c r="G12" s="8"/>
      <c r="H12" s="8"/>
      <c r="I12" s="8">
        <v>10179</v>
      </c>
      <c r="J12" s="8">
        <v>10179</v>
      </c>
      <c r="K12" s="8">
        <v>8267</v>
      </c>
      <c r="L12" s="8"/>
      <c r="M12" s="8"/>
      <c r="N12" s="8">
        <v>8267</v>
      </c>
      <c r="O12" s="8">
        <v>129252</v>
      </c>
      <c r="P12" s="8">
        <v>58216</v>
      </c>
      <c r="Q12" s="8"/>
      <c r="R12" s="8">
        <v>187468</v>
      </c>
      <c r="S12" s="8"/>
      <c r="T12" s="8"/>
      <c r="U12" s="8"/>
      <c r="V12" s="8"/>
      <c r="W12" s="8">
        <v>205914</v>
      </c>
      <c r="X12" s="8">
        <v>219510</v>
      </c>
      <c r="Y12" s="8">
        <v>-13596</v>
      </c>
      <c r="Z12" s="2">
        <v>-6.19</v>
      </c>
      <c r="AA12" s="6">
        <v>292688</v>
      </c>
    </row>
    <row r="13" spans="1:27" ht="13.5">
      <c r="A13" s="23" t="s">
        <v>38</v>
      </c>
      <c r="B13" s="29"/>
      <c r="C13" s="6">
        <v>22097280</v>
      </c>
      <c r="D13" s="6"/>
      <c r="E13" s="7">
        <v>23795683</v>
      </c>
      <c r="F13" s="8">
        <v>23795683</v>
      </c>
      <c r="G13" s="8">
        <v>1995905</v>
      </c>
      <c r="H13" s="8">
        <v>2024247</v>
      </c>
      <c r="I13" s="8">
        <v>2222669</v>
      </c>
      <c r="J13" s="8">
        <v>6242821</v>
      </c>
      <c r="K13" s="8">
        <v>2211193</v>
      </c>
      <c r="L13" s="8">
        <v>2348627</v>
      </c>
      <c r="M13" s="8">
        <v>96418</v>
      </c>
      <c r="N13" s="8">
        <v>4656238</v>
      </c>
      <c r="O13" s="8">
        <v>2398899</v>
      </c>
      <c r="P13" s="8">
        <v>2030838</v>
      </c>
      <c r="Q13" s="8"/>
      <c r="R13" s="8">
        <v>4429737</v>
      </c>
      <c r="S13" s="8"/>
      <c r="T13" s="8"/>
      <c r="U13" s="8"/>
      <c r="V13" s="8"/>
      <c r="W13" s="8">
        <v>15328796</v>
      </c>
      <c r="X13" s="8">
        <v>17846739</v>
      </c>
      <c r="Y13" s="8">
        <v>-2517943</v>
      </c>
      <c r="Z13" s="2">
        <v>-14.11</v>
      </c>
      <c r="AA13" s="6">
        <v>23795683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1664050</v>
      </c>
      <c r="D15" s="6"/>
      <c r="E15" s="7">
        <v>2400000</v>
      </c>
      <c r="F15" s="8">
        <v>1800000</v>
      </c>
      <c r="G15" s="8">
        <v>68000</v>
      </c>
      <c r="H15" s="8">
        <v>55275</v>
      </c>
      <c r="I15" s="8">
        <v>48350</v>
      </c>
      <c r="J15" s="8">
        <v>171625</v>
      </c>
      <c r="K15" s="8">
        <v>67850</v>
      </c>
      <c r="L15" s="8">
        <v>40900</v>
      </c>
      <c r="M15" s="8">
        <v>15350</v>
      </c>
      <c r="N15" s="8">
        <v>124100</v>
      </c>
      <c r="O15" s="8">
        <v>43850</v>
      </c>
      <c r="P15" s="8">
        <v>87550</v>
      </c>
      <c r="Q15" s="8"/>
      <c r="R15" s="8">
        <v>131400</v>
      </c>
      <c r="S15" s="8"/>
      <c r="T15" s="8"/>
      <c r="U15" s="8"/>
      <c r="V15" s="8"/>
      <c r="W15" s="8">
        <v>427125</v>
      </c>
      <c r="X15" s="8">
        <v>1350000</v>
      </c>
      <c r="Y15" s="8">
        <v>-922875</v>
      </c>
      <c r="Z15" s="2">
        <v>-68.36</v>
      </c>
      <c r="AA15" s="6">
        <v>1800000</v>
      </c>
    </row>
    <row r="16" spans="1:27" ht="13.5">
      <c r="A16" s="23" t="s">
        <v>41</v>
      </c>
      <c r="B16" s="29"/>
      <c r="C16" s="6">
        <v>4238034</v>
      </c>
      <c r="D16" s="6"/>
      <c r="E16" s="7">
        <v>6281197</v>
      </c>
      <c r="F16" s="8">
        <v>4200197</v>
      </c>
      <c r="G16" s="8"/>
      <c r="H16" s="8"/>
      <c r="I16" s="8">
        <v>371948</v>
      </c>
      <c r="J16" s="8">
        <v>371948</v>
      </c>
      <c r="K16" s="8">
        <v>313881</v>
      </c>
      <c r="L16" s="8"/>
      <c r="M16" s="8"/>
      <c r="N16" s="8">
        <v>313881</v>
      </c>
      <c r="O16" s="8"/>
      <c r="P16" s="8">
        <v>529077</v>
      </c>
      <c r="Q16" s="8"/>
      <c r="R16" s="8">
        <v>529077</v>
      </c>
      <c r="S16" s="8"/>
      <c r="T16" s="8"/>
      <c r="U16" s="8"/>
      <c r="V16" s="8"/>
      <c r="W16" s="8">
        <v>1214906</v>
      </c>
      <c r="X16" s="8">
        <v>3150108</v>
      </c>
      <c r="Y16" s="8">
        <v>-1935202</v>
      </c>
      <c r="Z16" s="2">
        <v>-61.43</v>
      </c>
      <c r="AA16" s="6">
        <v>4200197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46783500</v>
      </c>
      <c r="D18" s="6"/>
      <c r="E18" s="7">
        <v>58018000</v>
      </c>
      <c r="F18" s="8">
        <v>58018000</v>
      </c>
      <c r="G18" s="8"/>
      <c r="H18" s="8"/>
      <c r="I18" s="8">
        <v>22450827</v>
      </c>
      <c r="J18" s="8">
        <v>22450827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>
        <v>22450827</v>
      </c>
      <c r="X18" s="8">
        <v>43513488</v>
      </c>
      <c r="Y18" s="8">
        <v>-21062661</v>
      </c>
      <c r="Z18" s="2">
        <v>-48.4</v>
      </c>
      <c r="AA18" s="6">
        <v>58018000</v>
      </c>
    </row>
    <row r="19" spans="1:27" ht="13.5">
      <c r="A19" s="23" t="s">
        <v>44</v>
      </c>
      <c r="B19" s="29"/>
      <c r="C19" s="6">
        <v>2539407</v>
      </c>
      <c r="D19" s="6"/>
      <c r="E19" s="7">
        <v>4401693</v>
      </c>
      <c r="F19" s="26">
        <v>3901693</v>
      </c>
      <c r="G19" s="26">
        <v>158583</v>
      </c>
      <c r="H19" s="26">
        <v>194897</v>
      </c>
      <c r="I19" s="26">
        <v>168046</v>
      </c>
      <c r="J19" s="26">
        <v>521526</v>
      </c>
      <c r="K19" s="26">
        <v>244175</v>
      </c>
      <c r="L19" s="26">
        <v>160519</v>
      </c>
      <c r="M19" s="26">
        <v>161883</v>
      </c>
      <c r="N19" s="26">
        <v>566577</v>
      </c>
      <c r="O19" s="26">
        <v>88120</v>
      </c>
      <c r="P19" s="26">
        <v>62233</v>
      </c>
      <c r="Q19" s="26"/>
      <c r="R19" s="26">
        <v>150353</v>
      </c>
      <c r="S19" s="26"/>
      <c r="T19" s="26"/>
      <c r="U19" s="26"/>
      <c r="V19" s="26"/>
      <c r="W19" s="26">
        <v>1238456</v>
      </c>
      <c r="X19" s="26">
        <v>2926206</v>
      </c>
      <c r="Y19" s="26">
        <v>-1687750</v>
      </c>
      <c r="Z19" s="27">
        <v>-57.68</v>
      </c>
      <c r="AA19" s="28">
        <v>3901693</v>
      </c>
    </row>
    <row r="20" spans="1:27" ht="13.5">
      <c r="A20" s="23" t="s">
        <v>45</v>
      </c>
      <c r="B20" s="29"/>
      <c r="C20" s="6">
        <v>976860</v>
      </c>
      <c r="D20" s="6"/>
      <c r="E20" s="7">
        <v>2450000</v>
      </c>
      <c r="F20" s="8">
        <v>2450000</v>
      </c>
      <c r="G20" s="8"/>
      <c r="H20" s="8"/>
      <c r="I20" s="30">
        <v>225225</v>
      </c>
      <c r="J20" s="8">
        <v>225225</v>
      </c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>
        <v>225225</v>
      </c>
      <c r="X20" s="8">
        <v>1837494</v>
      </c>
      <c r="Y20" s="8">
        <v>-1612269</v>
      </c>
      <c r="Z20" s="2">
        <v>-87.74</v>
      </c>
      <c r="AA20" s="6">
        <v>2450000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315422155</v>
      </c>
      <c r="D21" s="33">
        <f t="shared" si="0"/>
        <v>0</v>
      </c>
      <c r="E21" s="34">
        <f t="shared" si="0"/>
        <v>404717799</v>
      </c>
      <c r="F21" s="35">
        <f t="shared" si="0"/>
        <v>381844166</v>
      </c>
      <c r="G21" s="35">
        <f t="shared" si="0"/>
        <v>2943012</v>
      </c>
      <c r="H21" s="35">
        <f t="shared" si="0"/>
        <v>27152031</v>
      </c>
      <c r="I21" s="35">
        <f t="shared" si="0"/>
        <v>57425018</v>
      </c>
      <c r="J21" s="35">
        <f t="shared" si="0"/>
        <v>87520061</v>
      </c>
      <c r="K21" s="35">
        <f t="shared" si="0"/>
        <v>29059437</v>
      </c>
      <c r="L21" s="35">
        <f t="shared" si="0"/>
        <v>24830812</v>
      </c>
      <c r="M21" s="35">
        <f t="shared" si="0"/>
        <v>16774820</v>
      </c>
      <c r="N21" s="35">
        <f t="shared" si="0"/>
        <v>70665069</v>
      </c>
      <c r="O21" s="35">
        <f t="shared" si="0"/>
        <v>21321551</v>
      </c>
      <c r="P21" s="35">
        <f t="shared" si="0"/>
        <v>23418068</v>
      </c>
      <c r="Q21" s="35">
        <f t="shared" si="0"/>
        <v>0</v>
      </c>
      <c r="R21" s="35">
        <f t="shared" si="0"/>
        <v>44739619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202924749</v>
      </c>
      <c r="X21" s="35">
        <f t="shared" si="0"/>
        <v>286382871</v>
      </c>
      <c r="Y21" s="35">
        <f t="shared" si="0"/>
        <v>-83458122</v>
      </c>
      <c r="Z21" s="36">
        <f>+IF(X21&lt;&gt;0,+(Y21/X21)*100,0)</f>
        <v>-29.142148658744325</v>
      </c>
      <c r="AA21" s="33">
        <f>SUM(AA5:AA20)</f>
        <v>381844166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143384502</v>
      </c>
      <c r="D24" s="6"/>
      <c r="E24" s="7">
        <v>173557016</v>
      </c>
      <c r="F24" s="8">
        <v>182254866</v>
      </c>
      <c r="G24" s="8">
        <v>14291649</v>
      </c>
      <c r="H24" s="8">
        <v>15242145</v>
      </c>
      <c r="I24" s="8">
        <v>14069776</v>
      </c>
      <c r="J24" s="8">
        <v>43603570</v>
      </c>
      <c r="K24" s="8">
        <v>14102686</v>
      </c>
      <c r="L24" s="8">
        <v>14371926</v>
      </c>
      <c r="M24" s="8">
        <v>15368477</v>
      </c>
      <c r="N24" s="8">
        <v>43843089</v>
      </c>
      <c r="O24" s="8">
        <v>14856909</v>
      </c>
      <c r="P24" s="8">
        <v>14338265</v>
      </c>
      <c r="Q24" s="8">
        <v>14117987</v>
      </c>
      <c r="R24" s="8">
        <v>43313161</v>
      </c>
      <c r="S24" s="8"/>
      <c r="T24" s="8"/>
      <c r="U24" s="8"/>
      <c r="V24" s="8"/>
      <c r="W24" s="8">
        <v>130759820</v>
      </c>
      <c r="X24" s="8">
        <v>136689795</v>
      </c>
      <c r="Y24" s="8">
        <v>-5929975</v>
      </c>
      <c r="Z24" s="2">
        <v>-4.34</v>
      </c>
      <c r="AA24" s="6">
        <v>182254866</v>
      </c>
    </row>
    <row r="25" spans="1:27" ht="13.5">
      <c r="A25" s="25" t="s">
        <v>49</v>
      </c>
      <c r="B25" s="24"/>
      <c r="C25" s="6">
        <v>8212284</v>
      </c>
      <c r="D25" s="6"/>
      <c r="E25" s="7">
        <v>8611682</v>
      </c>
      <c r="F25" s="8">
        <v>8675223</v>
      </c>
      <c r="G25" s="8">
        <v>970142</v>
      </c>
      <c r="H25" s="8">
        <v>706771</v>
      </c>
      <c r="I25" s="8">
        <v>692443</v>
      </c>
      <c r="J25" s="8">
        <v>2369356</v>
      </c>
      <c r="K25" s="8">
        <v>658671</v>
      </c>
      <c r="L25" s="8">
        <v>636298</v>
      </c>
      <c r="M25" s="8">
        <v>655204</v>
      </c>
      <c r="N25" s="8">
        <v>1950173</v>
      </c>
      <c r="O25" s="8">
        <v>661153</v>
      </c>
      <c r="P25" s="8">
        <v>693209</v>
      </c>
      <c r="Q25" s="8">
        <v>692207</v>
      </c>
      <c r="R25" s="8">
        <v>2046569</v>
      </c>
      <c r="S25" s="8"/>
      <c r="T25" s="8"/>
      <c r="U25" s="8"/>
      <c r="V25" s="8"/>
      <c r="W25" s="8">
        <v>6366098</v>
      </c>
      <c r="X25" s="8">
        <v>6506343</v>
      </c>
      <c r="Y25" s="8">
        <v>-140245</v>
      </c>
      <c r="Z25" s="2">
        <v>-2.16</v>
      </c>
      <c r="AA25" s="6">
        <v>8675223</v>
      </c>
    </row>
    <row r="26" spans="1:27" ht="13.5">
      <c r="A26" s="25" t="s">
        <v>50</v>
      </c>
      <c r="B26" s="24"/>
      <c r="C26" s="6"/>
      <c r="D26" s="6"/>
      <c r="E26" s="7">
        <v>18277500</v>
      </c>
      <c r="F26" s="8">
        <v>18277500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13708107</v>
      </c>
      <c r="Y26" s="8">
        <v>-13708107</v>
      </c>
      <c r="Z26" s="2">
        <v>-100</v>
      </c>
      <c r="AA26" s="6">
        <v>18277500</v>
      </c>
    </row>
    <row r="27" spans="1:27" ht="13.5">
      <c r="A27" s="25" t="s">
        <v>51</v>
      </c>
      <c r="B27" s="24"/>
      <c r="C27" s="6"/>
      <c r="D27" s="6"/>
      <c r="E27" s="7">
        <v>24370000</v>
      </c>
      <c r="F27" s="8">
        <v>24370000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18277398</v>
      </c>
      <c r="Y27" s="8">
        <v>-18277398</v>
      </c>
      <c r="Z27" s="2">
        <v>-100</v>
      </c>
      <c r="AA27" s="6">
        <v>24370000</v>
      </c>
    </row>
    <row r="28" spans="1:27" ht="13.5">
      <c r="A28" s="25" t="s">
        <v>52</v>
      </c>
      <c r="B28" s="24"/>
      <c r="C28" s="6">
        <v>6918125</v>
      </c>
      <c r="D28" s="6"/>
      <c r="E28" s="7">
        <v>16091000</v>
      </c>
      <c r="F28" s="8">
        <v>11091000</v>
      </c>
      <c r="G28" s="8"/>
      <c r="H28" s="8">
        <v>20455</v>
      </c>
      <c r="I28" s="8">
        <v>9224</v>
      </c>
      <c r="J28" s="8">
        <v>29679</v>
      </c>
      <c r="K28" s="8"/>
      <c r="L28" s="8"/>
      <c r="M28" s="8"/>
      <c r="N28" s="8"/>
      <c r="O28" s="8"/>
      <c r="P28" s="8">
        <v>9781</v>
      </c>
      <c r="Q28" s="8"/>
      <c r="R28" s="8">
        <v>9781</v>
      </c>
      <c r="S28" s="8"/>
      <c r="T28" s="8"/>
      <c r="U28" s="8"/>
      <c r="V28" s="8"/>
      <c r="W28" s="8">
        <v>39460</v>
      </c>
      <c r="X28" s="8">
        <v>8318250</v>
      </c>
      <c r="Y28" s="8">
        <v>-8278790</v>
      </c>
      <c r="Z28" s="2">
        <v>-99.53</v>
      </c>
      <c r="AA28" s="6">
        <v>11091000</v>
      </c>
    </row>
    <row r="29" spans="1:27" ht="13.5">
      <c r="A29" s="25" t="s">
        <v>53</v>
      </c>
      <c r="B29" s="24"/>
      <c r="C29" s="6">
        <v>132467792</v>
      </c>
      <c r="D29" s="6"/>
      <c r="E29" s="7">
        <v>118800000</v>
      </c>
      <c r="F29" s="8">
        <v>118800000</v>
      </c>
      <c r="G29" s="8"/>
      <c r="H29" s="8">
        <v>16768617</v>
      </c>
      <c r="I29" s="8">
        <v>6734696</v>
      </c>
      <c r="J29" s="8">
        <v>23503313</v>
      </c>
      <c r="K29" s="8">
        <v>226546</v>
      </c>
      <c r="L29" s="8"/>
      <c r="M29" s="8"/>
      <c r="N29" s="8">
        <v>226546</v>
      </c>
      <c r="O29" s="8"/>
      <c r="P29" s="8">
        <v>154281</v>
      </c>
      <c r="Q29" s="8"/>
      <c r="R29" s="8">
        <v>154281</v>
      </c>
      <c r="S29" s="8"/>
      <c r="T29" s="8"/>
      <c r="U29" s="8"/>
      <c r="V29" s="8"/>
      <c r="W29" s="8">
        <v>23884140</v>
      </c>
      <c r="X29" s="8">
        <v>89100000</v>
      </c>
      <c r="Y29" s="8">
        <v>-65215860</v>
      </c>
      <c r="Z29" s="2">
        <v>-73.19</v>
      </c>
      <c r="AA29" s="6">
        <v>118800000</v>
      </c>
    </row>
    <row r="30" spans="1:27" ht="13.5">
      <c r="A30" s="25" t="s">
        <v>54</v>
      </c>
      <c r="B30" s="24"/>
      <c r="C30" s="6">
        <v>556366</v>
      </c>
      <c r="D30" s="6"/>
      <c r="E30" s="7">
        <v>1626950</v>
      </c>
      <c r="F30" s="8">
        <v>1037450</v>
      </c>
      <c r="G30" s="8"/>
      <c r="H30" s="8">
        <v>31956</v>
      </c>
      <c r="I30" s="8">
        <v>3380</v>
      </c>
      <c r="J30" s="8">
        <v>35336</v>
      </c>
      <c r="K30" s="8">
        <v>22219</v>
      </c>
      <c r="L30" s="8">
        <v>29000</v>
      </c>
      <c r="M30" s="8">
        <v>38191</v>
      </c>
      <c r="N30" s="8">
        <v>89410</v>
      </c>
      <c r="O30" s="8">
        <v>38801</v>
      </c>
      <c r="P30" s="8">
        <v>52867</v>
      </c>
      <c r="Q30" s="8"/>
      <c r="R30" s="8">
        <v>91668</v>
      </c>
      <c r="S30" s="8"/>
      <c r="T30" s="8"/>
      <c r="U30" s="8"/>
      <c r="V30" s="8"/>
      <c r="W30" s="8">
        <v>216414</v>
      </c>
      <c r="X30" s="8">
        <v>778041</v>
      </c>
      <c r="Y30" s="8">
        <v>-561627</v>
      </c>
      <c r="Z30" s="2">
        <v>-72.18</v>
      </c>
      <c r="AA30" s="6">
        <v>1037450</v>
      </c>
    </row>
    <row r="31" spans="1:27" ht="13.5">
      <c r="A31" s="25" t="s">
        <v>55</v>
      </c>
      <c r="B31" s="24"/>
      <c r="C31" s="6">
        <v>31903229</v>
      </c>
      <c r="D31" s="6"/>
      <c r="E31" s="7">
        <v>27296663</v>
      </c>
      <c r="F31" s="8">
        <v>29765844</v>
      </c>
      <c r="G31" s="8">
        <v>714478</v>
      </c>
      <c r="H31" s="8">
        <v>2394997</v>
      </c>
      <c r="I31" s="8">
        <v>3304266</v>
      </c>
      <c r="J31" s="8">
        <v>6413741</v>
      </c>
      <c r="K31" s="8">
        <v>2205973</v>
      </c>
      <c r="L31" s="8">
        <v>2012362</v>
      </c>
      <c r="M31" s="8">
        <v>1187754</v>
      </c>
      <c r="N31" s="8">
        <v>5406089</v>
      </c>
      <c r="O31" s="8">
        <v>391964</v>
      </c>
      <c r="P31" s="8">
        <v>3799962</v>
      </c>
      <c r="Q31" s="8">
        <v>269265</v>
      </c>
      <c r="R31" s="8">
        <v>4461191</v>
      </c>
      <c r="S31" s="8"/>
      <c r="T31" s="8"/>
      <c r="U31" s="8"/>
      <c r="V31" s="8"/>
      <c r="W31" s="8">
        <v>16281021</v>
      </c>
      <c r="X31" s="8">
        <v>22323843</v>
      </c>
      <c r="Y31" s="8">
        <v>-6042822</v>
      </c>
      <c r="Z31" s="2">
        <v>-27.07</v>
      </c>
      <c r="AA31" s="6">
        <v>29765844</v>
      </c>
    </row>
    <row r="32" spans="1:27" ht="13.5">
      <c r="A32" s="25" t="s">
        <v>43</v>
      </c>
      <c r="B32" s="24"/>
      <c r="C32" s="6"/>
      <c r="D32" s="6"/>
      <c r="E32" s="7">
        <v>50000</v>
      </c>
      <c r="F32" s="8">
        <v>50000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37494</v>
      </c>
      <c r="Y32" s="8">
        <v>-37494</v>
      </c>
      <c r="Z32" s="2">
        <v>-100</v>
      </c>
      <c r="AA32" s="6">
        <v>50000</v>
      </c>
    </row>
    <row r="33" spans="1:27" ht="13.5">
      <c r="A33" s="25" t="s">
        <v>56</v>
      </c>
      <c r="B33" s="24"/>
      <c r="C33" s="6">
        <v>13715684</v>
      </c>
      <c r="D33" s="6"/>
      <c r="E33" s="7">
        <v>28705206</v>
      </c>
      <c r="F33" s="8">
        <v>25220389</v>
      </c>
      <c r="G33" s="8">
        <v>382560</v>
      </c>
      <c r="H33" s="8">
        <v>1260860</v>
      </c>
      <c r="I33" s="8">
        <v>1958665</v>
      </c>
      <c r="J33" s="8">
        <v>3602085</v>
      </c>
      <c r="K33" s="8">
        <v>1081729</v>
      </c>
      <c r="L33" s="8">
        <v>1404640</v>
      </c>
      <c r="M33" s="8">
        <v>879054</v>
      </c>
      <c r="N33" s="8">
        <v>3365423</v>
      </c>
      <c r="O33" s="8">
        <v>1106605</v>
      </c>
      <c r="P33" s="8">
        <v>1601085</v>
      </c>
      <c r="Q33" s="8">
        <v>205232</v>
      </c>
      <c r="R33" s="8">
        <v>2912922</v>
      </c>
      <c r="S33" s="8"/>
      <c r="T33" s="8"/>
      <c r="U33" s="8"/>
      <c r="V33" s="8"/>
      <c r="W33" s="8">
        <v>9880430</v>
      </c>
      <c r="X33" s="8">
        <v>18914841</v>
      </c>
      <c r="Y33" s="8">
        <v>-9034411</v>
      </c>
      <c r="Z33" s="2">
        <v>-47.76</v>
      </c>
      <c r="AA33" s="6">
        <v>25220389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337157982</v>
      </c>
      <c r="D35" s="33">
        <f>SUM(D24:D34)</f>
        <v>0</v>
      </c>
      <c r="E35" s="34">
        <f t="shared" si="1"/>
        <v>417386017</v>
      </c>
      <c r="F35" s="35">
        <f t="shared" si="1"/>
        <v>419542272</v>
      </c>
      <c r="G35" s="35">
        <f t="shared" si="1"/>
        <v>16358829</v>
      </c>
      <c r="H35" s="35">
        <f t="shared" si="1"/>
        <v>36425801</v>
      </c>
      <c r="I35" s="35">
        <f t="shared" si="1"/>
        <v>26772450</v>
      </c>
      <c r="J35" s="35">
        <f t="shared" si="1"/>
        <v>79557080</v>
      </c>
      <c r="K35" s="35">
        <f t="shared" si="1"/>
        <v>18297824</v>
      </c>
      <c r="L35" s="35">
        <f t="shared" si="1"/>
        <v>18454226</v>
      </c>
      <c r="M35" s="35">
        <f t="shared" si="1"/>
        <v>18128680</v>
      </c>
      <c r="N35" s="35">
        <f t="shared" si="1"/>
        <v>54880730</v>
      </c>
      <c r="O35" s="35">
        <f t="shared" si="1"/>
        <v>17055432</v>
      </c>
      <c r="P35" s="35">
        <f t="shared" si="1"/>
        <v>20649450</v>
      </c>
      <c r="Q35" s="35">
        <f t="shared" si="1"/>
        <v>15284691</v>
      </c>
      <c r="R35" s="35">
        <f t="shared" si="1"/>
        <v>52989573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187427383</v>
      </c>
      <c r="X35" s="35">
        <f t="shared" si="1"/>
        <v>314654112</v>
      </c>
      <c r="Y35" s="35">
        <f t="shared" si="1"/>
        <v>-127226729</v>
      </c>
      <c r="Z35" s="36">
        <f>+IF(X35&lt;&gt;0,+(Y35/X35)*100,0)</f>
        <v>-40.4338364406946</v>
      </c>
      <c r="AA35" s="33">
        <f>SUM(AA24:AA34)</f>
        <v>419542272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-21735827</v>
      </c>
      <c r="D37" s="46">
        <f>+D21-D35</f>
        <v>0</v>
      </c>
      <c r="E37" s="47">
        <f t="shared" si="2"/>
        <v>-12668218</v>
      </c>
      <c r="F37" s="48">
        <f t="shared" si="2"/>
        <v>-37698106</v>
      </c>
      <c r="G37" s="48">
        <f t="shared" si="2"/>
        <v>-13415817</v>
      </c>
      <c r="H37" s="48">
        <f t="shared" si="2"/>
        <v>-9273770</v>
      </c>
      <c r="I37" s="48">
        <f t="shared" si="2"/>
        <v>30652568</v>
      </c>
      <c r="J37" s="48">
        <f t="shared" si="2"/>
        <v>7962981</v>
      </c>
      <c r="K37" s="48">
        <f t="shared" si="2"/>
        <v>10761613</v>
      </c>
      <c r="L37" s="48">
        <f t="shared" si="2"/>
        <v>6376586</v>
      </c>
      <c r="M37" s="48">
        <f t="shared" si="2"/>
        <v>-1353860</v>
      </c>
      <c r="N37" s="48">
        <f t="shared" si="2"/>
        <v>15784339</v>
      </c>
      <c r="O37" s="48">
        <f t="shared" si="2"/>
        <v>4266119</v>
      </c>
      <c r="P37" s="48">
        <f t="shared" si="2"/>
        <v>2768618</v>
      </c>
      <c r="Q37" s="48">
        <f t="shared" si="2"/>
        <v>-15284691</v>
      </c>
      <c r="R37" s="48">
        <f t="shared" si="2"/>
        <v>-8249954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15497366</v>
      </c>
      <c r="X37" s="48">
        <f>IF(F21=F35,0,X21-X35)</f>
        <v>-28271241</v>
      </c>
      <c r="Y37" s="48">
        <f t="shared" si="2"/>
        <v>43768607</v>
      </c>
      <c r="Z37" s="49">
        <f>+IF(X37&lt;&gt;0,+(Y37/X37)*100,0)</f>
        <v>-154.81671639387886</v>
      </c>
      <c r="AA37" s="46">
        <f>+AA21-AA35</f>
        <v>-37698106</v>
      </c>
    </row>
    <row r="38" spans="1:27" ht="22.5" customHeight="1">
      <c r="A38" s="50" t="s">
        <v>60</v>
      </c>
      <c r="B38" s="29"/>
      <c r="C38" s="6">
        <v>7672839</v>
      </c>
      <c r="D38" s="6"/>
      <c r="E38" s="7">
        <v>43939000</v>
      </c>
      <c r="F38" s="8">
        <v>43939000</v>
      </c>
      <c r="G38" s="8"/>
      <c r="H38" s="8"/>
      <c r="I38" s="8"/>
      <c r="J38" s="8"/>
      <c r="K38" s="8"/>
      <c r="L38" s="8">
        <v>10860445</v>
      </c>
      <c r="M38" s="8"/>
      <c r="N38" s="8">
        <v>10860445</v>
      </c>
      <c r="O38" s="8">
        <v>2564845</v>
      </c>
      <c r="P38" s="8">
        <v>4433514</v>
      </c>
      <c r="Q38" s="8"/>
      <c r="R38" s="8">
        <v>6998359</v>
      </c>
      <c r="S38" s="8"/>
      <c r="T38" s="8"/>
      <c r="U38" s="8"/>
      <c r="V38" s="8"/>
      <c r="W38" s="8">
        <v>17858804</v>
      </c>
      <c r="X38" s="8">
        <v>32954238</v>
      </c>
      <c r="Y38" s="8">
        <v>-15095434</v>
      </c>
      <c r="Z38" s="2">
        <v>-45.81</v>
      </c>
      <c r="AA38" s="6">
        <v>43939000</v>
      </c>
    </row>
    <row r="39" spans="1:27" ht="57" customHeight="1">
      <c r="A39" s="50" t="s">
        <v>61</v>
      </c>
      <c r="B39" s="29"/>
      <c r="C39" s="28"/>
      <c r="D39" s="28"/>
      <c r="E39" s="7">
        <v>3964000</v>
      </c>
      <c r="F39" s="26">
        <v>3964000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2972997</v>
      </c>
      <c r="Y39" s="26">
        <v>-2972997</v>
      </c>
      <c r="Z39" s="27">
        <v>-100</v>
      </c>
      <c r="AA39" s="28">
        <v>3964000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-14062988</v>
      </c>
      <c r="D41" s="56">
        <f>SUM(D37:D40)</f>
        <v>0</v>
      </c>
      <c r="E41" s="57">
        <f t="shared" si="3"/>
        <v>35234782</v>
      </c>
      <c r="F41" s="58">
        <f t="shared" si="3"/>
        <v>10204894</v>
      </c>
      <c r="G41" s="58">
        <f t="shared" si="3"/>
        <v>-13415817</v>
      </c>
      <c r="H41" s="58">
        <f t="shared" si="3"/>
        <v>-9273770</v>
      </c>
      <c r="I41" s="58">
        <f t="shared" si="3"/>
        <v>30652568</v>
      </c>
      <c r="J41" s="58">
        <f t="shared" si="3"/>
        <v>7962981</v>
      </c>
      <c r="K41" s="58">
        <f t="shared" si="3"/>
        <v>10761613</v>
      </c>
      <c r="L41" s="58">
        <f t="shared" si="3"/>
        <v>17237031</v>
      </c>
      <c r="M41" s="58">
        <f t="shared" si="3"/>
        <v>-1353860</v>
      </c>
      <c r="N41" s="58">
        <f t="shared" si="3"/>
        <v>26644784</v>
      </c>
      <c r="O41" s="58">
        <f t="shared" si="3"/>
        <v>6830964</v>
      </c>
      <c r="P41" s="58">
        <f t="shared" si="3"/>
        <v>7202132</v>
      </c>
      <c r="Q41" s="58">
        <f t="shared" si="3"/>
        <v>-15284691</v>
      </c>
      <c r="R41" s="58">
        <f t="shared" si="3"/>
        <v>-1251595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33356170</v>
      </c>
      <c r="X41" s="58">
        <f t="shared" si="3"/>
        <v>7655994</v>
      </c>
      <c r="Y41" s="58">
        <f t="shared" si="3"/>
        <v>25700176</v>
      </c>
      <c r="Z41" s="59">
        <f>+IF(X41&lt;&gt;0,+(Y41/X41)*100,0)</f>
        <v>335.6869924401717</v>
      </c>
      <c r="AA41" s="56">
        <f>SUM(AA37:AA40)</f>
        <v>10204894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-14062988</v>
      </c>
      <c r="D43" s="64">
        <f>+D41-D42</f>
        <v>0</v>
      </c>
      <c r="E43" s="65">
        <f t="shared" si="4"/>
        <v>35234782</v>
      </c>
      <c r="F43" s="66">
        <f t="shared" si="4"/>
        <v>10204894</v>
      </c>
      <c r="G43" s="66">
        <f t="shared" si="4"/>
        <v>-13415817</v>
      </c>
      <c r="H43" s="66">
        <f t="shared" si="4"/>
        <v>-9273770</v>
      </c>
      <c r="I43" s="66">
        <f t="shared" si="4"/>
        <v>30652568</v>
      </c>
      <c r="J43" s="66">
        <f t="shared" si="4"/>
        <v>7962981</v>
      </c>
      <c r="K43" s="66">
        <f t="shared" si="4"/>
        <v>10761613</v>
      </c>
      <c r="L43" s="66">
        <f t="shared" si="4"/>
        <v>17237031</v>
      </c>
      <c r="M43" s="66">
        <f t="shared" si="4"/>
        <v>-1353860</v>
      </c>
      <c r="N43" s="66">
        <f t="shared" si="4"/>
        <v>26644784</v>
      </c>
      <c r="O43" s="66">
        <f t="shared" si="4"/>
        <v>6830964</v>
      </c>
      <c r="P43" s="66">
        <f t="shared" si="4"/>
        <v>7202132</v>
      </c>
      <c r="Q43" s="66">
        <f t="shared" si="4"/>
        <v>-15284691</v>
      </c>
      <c r="R43" s="66">
        <f t="shared" si="4"/>
        <v>-1251595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33356170</v>
      </c>
      <c r="X43" s="66">
        <f t="shared" si="4"/>
        <v>7655994</v>
      </c>
      <c r="Y43" s="66">
        <f t="shared" si="4"/>
        <v>25700176</v>
      </c>
      <c r="Z43" s="67">
        <f>+IF(X43&lt;&gt;0,+(Y43/X43)*100,0)</f>
        <v>335.6869924401717</v>
      </c>
      <c r="AA43" s="64">
        <f>+AA41-AA42</f>
        <v>10204894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-14062988</v>
      </c>
      <c r="D45" s="56">
        <f>SUM(D43:D44)</f>
        <v>0</v>
      </c>
      <c r="E45" s="57">
        <f t="shared" si="5"/>
        <v>35234782</v>
      </c>
      <c r="F45" s="58">
        <f t="shared" si="5"/>
        <v>10204894</v>
      </c>
      <c r="G45" s="58">
        <f t="shared" si="5"/>
        <v>-13415817</v>
      </c>
      <c r="H45" s="58">
        <f t="shared" si="5"/>
        <v>-9273770</v>
      </c>
      <c r="I45" s="58">
        <f t="shared" si="5"/>
        <v>30652568</v>
      </c>
      <c r="J45" s="58">
        <f t="shared" si="5"/>
        <v>7962981</v>
      </c>
      <c r="K45" s="58">
        <f t="shared" si="5"/>
        <v>10761613</v>
      </c>
      <c r="L45" s="58">
        <f t="shared" si="5"/>
        <v>17237031</v>
      </c>
      <c r="M45" s="58">
        <f t="shared" si="5"/>
        <v>-1353860</v>
      </c>
      <c r="N45" s="58">
        <f t="shared" si="5"/>
        <v>26644784</v>
      </c>
      <c r="O45" s="58">
        <f t="shared" si="5"/>
        <v>6830964</v>
      </c>
      <c r="P45" s="58">
        <f t="shared" si="5"/>
        <v>7202132</v>
      </c>
      <c r="Q45" s="58">
        <f t="shared" si="5"/>
        <v>-15284691</v>
      </c>
      <c r="R45" s="58">
        <f t="shared" si="5"/>
        <v>-1251595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33356170</v>
      </c>
      <c r="X45" s="58">
        <f t="shared" si="5"/>
        <v>7655994</v>
      </c>
      <c r="Y45" s="58">
        <f t="shared" si="5"/>
        <v>25700176</v>
      </c>
      <c r="Z45" s="59">
        <f>+IF(X45&lt;&gt;0,+(Y45/X45)*100,0)</f>
        <v>335.6869924401717</v>
      </c>
      <c r="AA45" s="56">
        <f>SUM(AA43:AA44)</f>
        <v>10204894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-14062988</v>
      </c>
      <c r="D47" s="71">
        <f>SUM(D45:D46)</f>
        <v>0</v>
      </c>
      <c r="E47" s="72">
        <f t="shared" si="6"/>
        <v>35234782</v>
      </c>
      <c r="F47" s="73">
        <f t="shared" si="6"/>
        <v>10204894</v>
      </c>
      <c r="G47" s="73">
        <f t="shared" si="6"/>
        <v>-13415817</v>
      </c>
      <c r="H47" s="74">
        <f t="shared" si="6"/>
        <v>-9273770</v>
      </c>
      <c r="I47" s="74">
        <f t="shared" si="6"/>
        <v>30652568</v>
      </c>
      <c r="J47" s="74">
        <f t="shared" si="6"/>
        <v>7962981</v>
      </c>
      <c r="K47" s="74">
        <f t="shared" si="6"/>
        <v>10761613</v>
      </c>
      <c r="L47" s="74">
        <f t="shared" si="6"/>
        <v>17237031</v>
      </c>
      <c r="M47" s="73">
        <f t="shared" si="6"/>
        <v>-1353860</v>
      </c>
      <c r="N47" s="73">
        <f t="shared" si="6"/>
        <v>26644784</v>
      </c>
      <c r="O47" s="74">
        <f t="shared" si="6"/>
        <v>6830964</v>
      </c>
      <c r="P47" s="74">
        <f t="shared" si="6"/>
        <v>7202132</v>
      </c>
      <c r="Q47" s="74">
        <f t="shared" si="6"/>
        <v>-15284691</v>
      </c>
      <c r="R47" s="74">
        <f t="shared" si="6"/>
        <v>-1251595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33356170</v>
      </c>
      <c r="X47" s="74">
        <f t="shared" si="6"/>
        <v>7655994</v>
      </c>
      <c r="Y47" s="74">
        <f t="shared" si="6"/>
        <v>25700176</v>
      </c>
      <c r="Z47" s="75">
        <f>+IF(X47&lt;&gt;0,+(Y47/X47)*100,0)</f>
        <v>335.6869924401717</v>
      </c>
      <c r="AA47" s="76">
        <f>SUM(AA45:AA46)</f>
        <v>10204894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14301483</v>
      </c>
      <c r="D5" s="6"/>
      <c r="E5" s="7">
        <v>18125124</v>
      </c>
      <c r="F5" s="8">
        <v>18125124</v>
      </c>
      <c r="G5" s="8">
        <v>6901820</v>
      </c>
      <c r="H5" s="8"/>
      <c r="I5" s="8"/>
      <c r="J5" s="8">
        <v>6901820</v>
      </c>
      <c r="K5" s="8">
        <v>740262</v>
      </c>
      <c r="L5" s="8"/>
      <c r="M5" s="8"/>
      <c r="N5" s="8">
        <v>740262</v>
      </c>
      <c r="O5" s="8">
        <v>740262</v>
      </c>
      <c r="P5" s="8">
        <v>740262</v>
      </c>
      <c r="Q5" s="8">
        <v>740262</v>
      </c>
      <c r="R5" s="8">
        <v>2220786</v>
      </c>
      <c r="S5" s="8"/>
      <c r="T5" s="8"/>
      <c r="U5" s="8"/>
      <c r="V5" s="8"/>
      <c r="W5" s="8">
        <v>9862868</v>
      </c>
      <c r="X5" s="8">
        <v>13593843</v>
      </c>
      <c r="Y5" s="8">
        <v>-3730975</v>
      </c>
      <c r="Z5" s="2">
        <v>-27.45</v>
      </c>
      <c r="AA5" s="6">
        <v>18125124</v>
      </c>
    </row>
    <row r="6" spans="1:27" ht="13.5">
      <c r="A6" s="23" t="s">
        <v>32</v>
      </c>
      <c r="B6" s="24"/>
      <c r="C6" s="6">
        <v>23152910</v>
      </c>
      <c r="D6" s="6"/>
      <c r="E6" s="7">
        <v>28887648</v>
      </c>
      <c r="F6" s="8">
        <v>29042726</v>
      </c>
      <c r="G6" s="8">
        <v>897294</v>
      </c>
      <c r="H6" s="8">
        <v>3522</v>
      </c>
      <c r="I6" s="8"/>
      <c r="J6" s="8">
        <v>900816</v>
      </c>
      <c r="K6" s="8">
        <v>2308644</v>
      </c>
      <c r="L6" s="8"/>
      <c r="M6" s="8"/>
      <c r="N6" s="8">
        <v>2308644</v>
      </c>
      <c r="O6" s="8">
        <v>2487517</v>
      </c>
      <c r="P6" s="8">
        <v>1817385</v>
      </c>
      <c r="Q6" s="8">
        <v>1542764</v>
      </c>
      <c r="R6" s="8">
        <v>5847666</v>
      </c>
      <c r="S6" s="8"/>
      <c r="T6" s="8"/>
      <c r="U6" s="8"/>
      <c r="V6" s="8"/>
      <c r="W6" s="8">
        <v>9057126</v>
      </c>
      <c r="X6" s="8">
        <v>21754352</v>
      </c>
      <c r="Y6" s="8">
        <v>-12697226</v>
      </c>
      <c r="Z6" s="2">
        <v>-58.37</v>
      </c>
      <c r="AA6" s="6">
        <v>29042726</v>
      </c>
    </row>
    <row r="7" spans="1:27" ht="13.5">
      <c r="A7" s="25" t="s">
        <v>33</v>
      </c>
      <c r="B7" s="24"/>
      <c r="C7" s="6">
        <v>7409386</v>
      </c>
      <c r="D7" s="6"/>
      <c r="E7" s="7">
        <v>9911412</v>
      </c>
      <c r="F7" s="8">
        <v>9926217</v>
      </c>
      <c r="G7" s="8">
        <v>537518</v>
      </c>
      <c r="H7" s="8"/>
      <c r="I7" s="8"/>
      <c r="J7" s="8">
        <v>537518</v>
      </c>
      <c r="K7" s="8">
        <v>1674943</v>
      </c>
      <c r="L7" s="8"/>
      <c r="M7" s="8"/>
      <c r="N7" s="8">
        <v>1674943</v>
      </c>
      <c r="O7" s="8">
        <v>905613</v>
      </c>
      <c r="P7" s="8">
        <v>916581</v>
      </c>
      <c r="Q7" s="8">
        <v>933163</v>
      </c>
      <c r="R7" s="8">
        <v>2755357</v>
      </c>
      <c r="S7" s="8"/>
      <c r="T7" s="8"/>
      <c r="U7" s="8"/>
      <c r="V7" s="8"/>
      <c r="W7" s="8">
        <v>4967818</v>
      </c>
      <c r="X7" s="8">
        <v>7442019</v>
      </c>
      <c r="Y7" s="8">
        <v>-2474201</v>
      </c>
      <c r="Z7" s="2">
        <v>-33.25</v>
      </c>
      <c r="AA7" s="6">
        <v>9926217</v>
      </c>
    </row>
    <row r="8" spans="1:27" ht="13.5">
      <c r="A8" s="25" t="s">
        <v>34</v>
      </c>
      <c r="B8" s="24"/>
      <c r="C8" s="6">
        <v>10417815</v>
      </c>
      <c r="D8" s="6"/>
      <c r="E8" s="7">
        <v>13438020</v>
      </c>
      <c r="F8" s="8">
        <v>13438020</v>
      </c>
      <c r="G8" s="8">
        <v>1123522</v>
      </c>
      <c r="H8" s="8">
        <v>169</v>
      </c>
      <c r="I8" s="8"/>
      <c r="J8" s="8">
        <v>1123691</v>
      </c>
      <c r="K8" s="8">
        <v>1121509</v>
      </c>
      <c r="L8" s="8"/>
      <c r="M8" s="8"/>
      <c r="N8" s="8">
        <v>1121509</v>
      </c>
      <c r="O8" s="8">
        <v>1120648</v>
      </c>
      <c r="P8" s="8">
        <v>998804</v>
      </c>
      <c r="Q8" s="8">
        <v>1007746</v>
      </c>
      <c r="R8" s="8">
        <v>3127198</v>
      </c>
      <c r="S8" s="8"/>
      <c r="T8" s="8"/>
      <c r="U8" s="8"/>
      <c r="V8" s="8"/>
      <c r="W8" s="8">
        <v>5372398</v>
      </c>
      <c r="X8" s="8">
        <v>10078515</v>
      </c>
      <c r="Y8" s="8">
        <v>-4706117</v>
      </c>
      <c r="Z8" s="2">
        <v>-46.69</v>
      </c>
      <c r="AA8" s="6">
        <v>13438020</v>
      </c>
    </row>
    <row r="9" spans="1:27" ht="13.5">
      <c r="A9" s="25" t="s">
        <v>35</v>
      </c>
      <c r="B9" s="24"/>
      <c r="C9" s="6">
        <v>6699661</v>
      </c>
      <c r="D9" s="6"/>
      <c r="E9" s="7">
        <v>8597916</v>
      </c>
      <c r="F9" s="8">
        <v>8597916</v>
      </c>
      <c r="G9" s="8">
        <v>716544</v>
      </c>
      <c r="H9" s="8"/>
      <c r="I9" s="8"/>
      <c r="J9" s="8">
        <v>716544</v>
      </c>
      <c r="K9" s="8">
        <v>714923</v>
      </c>
      <c r="L9" s="8"/>
      <c r="M9" s="8"/>
      <c r="N9" s="8">
        <v>714923</v>
      </c>
      <c r="O9" s="8">
        <v>714520</v>
      </c>
      <c r="P9" s="8">
        <v>639853</v>
      </c>
      <c r="Q9" s="8">
        <v>649564</v>
      </c>
      <c r="R9" s="8">
        <v>2003937</v>
      </c>
      <c r="S9" s="8"/>
      <c r="T9" s="8"/>
      <c r="U9" s="8"/>
      <c r="V9" s="8"/>
      <c r="W9" s="8">
        <v>3435404</v>
      </c>
      <c r="X9" s="8">
        <v>6448437</v>
      </c>
      <c r="Y9" s="8">
        <v>-3013033</v>
      </c>
      <c r="Z9" s="2">
        <v>-46.73</v>
      </c>
      <c r="AA9" s="6">
        <v>8597916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544611</v>
      </c>
      <c r="D11" s="6"/>
      <c r="E11" s="7">
        <v>541896</v>
      </c>
      <c r="F11" s="8">
        <v>541896</v>
      </c>
      <c r="G11" s="8">
        <v>57746</v>
      </c>
      <c r="H11" s="8">
        <v>1095</v>
      </c>
      <c r="I11" s="8"/>
      <c r="J11" s="8">
        <v>58841</v>
      </c>
      <c r="K11" s="8">
        <v>43793</v>
      </c>
      <c r="L11" s="8"/>
      <c r="M11" s="8"/>
      <c r="N11" s="8">
        <v>43793</v>
      </c>
      <c r="O11" s="8">
        <v>44927</v>
      </c>
      <c r="P11" s="8">
        <v>50197</v>
      </c>
      <c r="Q11" s="8">
        <v>43358</v>
      </c>
      <c r="R11" s="8">
        <v>138482</v>
      </c>
      <c r="S11" s="8"/>
      <c r="T11" s="8"/>
      <c r="U11" s="8"/>
      <c r="V11" s="8"/>
      <c r="W11" s="8">
        <v>241116</v>
      </c>
      <c r="X11" s="8">
        <v>406422</v>
      </c>
      <c r="Y11" s="8">
        <v>-165306</v>
      </c>
      <c r="Z11" s="2">
        <v>-40.67</v>
      </c>
      <c r="AA11" s="6">
        <v>541896</v>
      </c>
    </row>
    <row r="12" spans="1:27" ht="13.5">
      <c r="A12" s="25" t="s">
        <v>37</v>
      </c>
      <c r="B12" s="29"/>
      <c r="C12" s="6">
        <v>92610</v>
      </c>
      <c r="D12" s="6"/>
      <c r="E12" s="7">
        <v>129180</v>
      </c>
      <c r="F12" s="8">
        <v>129180</v>
      </c>
      <c r="G12" s="8">
        <v>817</v>
      </c>
      <c r="H12" s="8"/>
      <c r="I12" s="8"/>
      <c r="J12" s="8">
        <v>817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>
        <v>817</v>
      </c>
      <c r="X12" s="8">
        <v>96885</v>
      </c>
      <c r="Y12" s="8">
        <v>-96068</v>
      </c>
      <c r="Z12" s="2">
        <v>-99.16</v>
      </c>
      <c r="AA12" s="6">
        <v>129180</v>
      </c>
    </row>
    <row r="13" spans="1:27" ht="13.5">
      <c r="A13" s="23" t="s">
        <v>38</v>
      </c>
      <c r="B13" s="29"/>
      <c r="C13" s="6">
        <v>10563343</v>
      </c>
      <c r="D13" s="6"/>
      <c r="E13" s="7">
        <v>12745152</v>
      </c>
      <c r="F13" s="8">
        <v>12745152</v>
      </c>
      <c r="G13" s="8"/>
      <c r="H13" s="8"/>
      <c r="I13" s="8"/>
      <c r="J13" s="8"/>
      <c r="K13" s="8">
        <v>13793</v>
      </c>
      <c r="L13" s="8"/>
      <c r="M13" s="8"/>
      <c r="N13" s="8">
        <v>13793</v>
      </c>
      <c r="O13" s="8">
        <v>1621320</v>
      </c>
      <c r="P13" s="8">
        <v>1630487</v>
      </c>
      <c r="Q13" s="8">
        <v>1671424</v>
      </c>
      <c r="R13" s="8">
        <v>4923231</v>
      </c>
      <c r="S13" s="8"/>
      <c r="T13" s="8"/>
      <c r="U13" s="8"/>
      <c r="V13" s="8"/>
      <c r="W13" s="8">
        <v>4937024</v>
      </c>
      <c r="X13" s="8">
        <v>9558864</v>
      </c>
      <c r="Y13" s="8">
        <v>-4621840</v>
      </c>
      <c r="Z13" s="2">
        <v>-48.35</v>
      </c>
      <c r="AA13" s="6">
        <v>12745152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178295</v>
      </c>
      <c r="D15" s="6"/>
      <c r="E15" s="7">
        <v>612420</v>
      </c>
      <c r="F15" s="8">
        <v>612420</v>
      </c>
      <c r="G15" s="8">
        <v>7600</v>
      </c>
      <c r="H15" s="8">
        <v>2700</v>
      </c>
      <c r="I15" s="8"/>
      <c r="J15" s="8">
        <v>10300</v>
      </c>
      <c r="K15" s="8">
        <v>3750</v>
      </c>
      <c r="L15" s="8"/>
      <c r="M15" s="8"/>
      <c r="N15" s="8">
        <v>3750</v>
      </c>
      <c r="O15" s="8">
        <v>1100</v>
      </c>
      <c r="P15" s="8">
        <v>4100</v>
      </c>
      <c r="Q15" s="8">
        <v>7300</v>
      </c>
      <c r="R15" s="8">
        <v>12500</v>
      </c>
      <c r="S15" s="8"/>
      <c r="T15" s="8"/>
      <c r="U15" s="8"/>
      <c r="V15" s="8"/>
      <c r="W15" s="8">
        <v>26550</v>
      </c>
      <c r="X15" s="8">
        <v>459315</v>
      </c>
      <c r="Y15" s="8">
        <v>-432765</v>
      </c>
      <c r="Z15" s="2">
        <v>-94.22</v>
      </c>
      <c r="AA15" s="6">
        <v>612420</v>
      </c>
    </row>
    <row r="16" spans="1:27" ht="13.5">
      <c r="A16" s="23" t="s">
        <v>41</v>
      </c>
      <c r="B16" s="29"/>
      <c r="C16" s="6">
        <v>2813800</v>
      </c>
      <c r="D16" s="6"/>
      <c r="E16" s="7">
        <v>4594812</v>
      </c>
      <c r="F16" s="8">
        <v>4594812</v>
      </c>
      <c r="G16" s="8">
        <v>241992</v>
      </c>
      <c r="H16" s="8"/>
      <c r="I16" s="8"/>
      <c r="J16" s="8">
        <v>241992</v>
      </c>
      <c r="K16" s="8">
        <v>59487</v>
      </c>
      <c r="L16" s="8"/>
      <c r="M16" s="8"/>
      <c r="N16" s="8">
        <v>59487</v>
      </c>
      <c r="O16" s="8">
        <v>111215</v>
      </c>
      <c r="P16" s="8">
        <v>710655</v>
      </c>
      <c r="Q16" s="8">
        <v>68942</v>
      </c>
      <c r="R16" s="8">
        <v>890812</v>
      </c>
      <c r="S16" s="8"/>
      <c r="T16" s="8"/>
      <c r="U16" s="8"/>
      <c r="V16" s="8"/>
      <c r="W16" s="8">
        <v>1192291</v>
      </c>
      <c r="X16" s="8">
        <v>3446109</v>
      </c>
      <c r="Y16" s="8">
        <v>-2253818</v>
      </c>
      <c r="Z16" s="2">
        <v>-65.4</v>
      </c>
      <c r="AA16" s="6">
        <v>4594812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59969000</v>
      </c>
      <c r="D18" s="6"/>
      <c r="E18" s="7">
        <v>62586396</v>
      </c>
      <c r="F18" s="8">
        <v>62709003</v>
      </c>
      <c r="G18" s="8"/>
      <c r="H18" s="8"/>
      <c r="I18" s="8"/>
      <c r="J18" s="8"/>
      <c r="K18" s="8"/>
      <c r="L18" s="8"/>
      <c r="M18" s="8"/>
      <c r="N18" s="8"/>
      <c r="O18" s="8">
        <v>381288</v>
      </c>
      <c r="P18" s="8">
        <v>218779</v>
      </c>
      <c r="Q18" s="8">
        <v>234585</v>
      </c>
      <c r="R18" s="8">
        <v>834652</v>
      </c>
      <c r="S18" s="8"/>
      <c r="T18" s="8"/>
      <c r="U18" s="8"/>
      <c r="V18" s="8"/>
      <c r="W18" s="8">
        <v>834652</v>
      </c>
      <c r="X18" s="8">
        <v>46996831</v>
      </c>
      <c r="Y18" s="8">
        <v>-46162179</v>
      </c>
      <c r="Z18" s="2">
        <v>-98.22</v>
      </c>
      <c r="AA18" s="6">
        <v>62709003</v>
      </c>
    </row>
    <row r="19" spans="1:27" ht="13.5">
      <c r="A19" s="23" t="s">
        <v>44</v>
      </c>
      <c r="B19" s="29"/>
      <c r="C19" s="6">
        <v>880201</v>
      </c>
      <c r="D19" s="6"/>
      <c r="E19" s="7">
        <v>2632428</v>
      </c>
      <c r="F19" s="26">
        <v>2462886</v>
      </c>
      <c r="G19" s="26">
        <v>168939</v>
      </c>
      <c r="H19" s="26">
        <v>35532</v>
      </c>
      <c r="I19" s="26"/>
      <c r="J19" s="26">
        <v>204471</v>
      </c>
      <c r="K19" s="26">
        <v>100626</v>
      </c>
      <c r="L19" s="26"/>
      <c r="M19" s="26"/>
      <c r="N19" s="26">
        <v>100626</v>
      </c>
      <c r="O19" s="26">
        <v>296076</v>
      </c>
      <c r="P19" s="26">
        <v>159418</v>
      </c>
      <c r="Q19" s="26">
        <v>126204</v>
      </c>
      <c r="R19" s="26">
        <v>581698</v>
      </c>
      <c r="S19" s="26"/>
      <c r="T19" s="26"/>
      <c r="U19" s="26"/>
      <c r="V19" s="26"/>
      <c r="W19" s="26">
        <v>886795</v>
      </c>
      <c r="X19" s="26">
        <v>1877441</v>
      </c>
      <c r="Y19" s="26">
        <v>-990646</v>
      </c>
      <c r="Z19" s="27">
        <v>-52.77</v>
      </c>
      <c r="AA19" s="28">
        <v>2462886</v>
      </c>
    </row>
    <row r="20" spans="1:27" ht="13.5">
      <c r="A20" s="23" t="s">
        <v>45</v>
      </c>
      <c r="B20" s="29"/>
      <c r="C20" s="6">
        <v>17096350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154119465</v>
      </c>
      <c r="D21" s="33">
        <f t="shared" si="0"/>
        <v>0</v>
      </c>
      <c r="E21" s="34">
        <f t="shared" si="0"/>
        <v>162802404</v>
      </c>
      <c r="F21" s="35">
        <f t="shared" si="0"/>
        <v>162925352</v>
      </c>
      <c r="G21" s="35">
        <f t="shared" si="0"/>
        <v>10653792</v>
      </c>
      <c r="H21" s="35">
        <f t="shared" si="0"/>
        <v>43018</v>
      </c>
      <c r="I21" s="35">
        <f t="shared" si="0"/>
        <v>0</v>
      </c>
      <c r="J21" s="35">
        <f t="shared" si="0"/>
        <v>10696810</v>
      </c>
      <c r="K21" s="35">
        <f t="shared" si="0"/>
        <v>6781730</v>
      </c>
      <c r="L21" s="35">
        <f t="shared" si="0"/>
        <v>0</v>
      </c>
      <c r="M21" s="35">
        <f t="shared" si="0"/>
        <v>0</v>
      </c>
      <c r="N21" s="35">
        <f t="shared" si="0"/>
        <v>6781730</v>
      </c>
      <c r="O21" s="35">
        <f t="shared" si="0"/>
        <v>8424486</v>
      </c>
      <c r="P21" s="35">
        <f t="shared" si="0"/>
        <v>7886521</v>
      </c>
      <c r="Q21" s="35">
        <f t="shared" si="0"/>
        <v>7025312</v>
      </c>
      <c r="R21" s="35">
        <f t="shared" si="0"/>
        <v>23336319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40814859</v>
      </c>
      <c r="X21" s="35">
        <f t="shared" si="0"/>
        <v>122159033</v>
      </c>
      <c r="Y21" s="35">
        <f t="shared" si="0"/>
        <v>-81344174</v>
      </c>
      <c r="Z21" s="36">
        <f>+IF(X21&lt;&gt;0,+(Y21/X21)*100,0)</f>
        <v>-66.58875074756035</v>
      </c>
      <c r="AA21" s="33">
        <f>SUM(AA5:AA20)</f>
        <v>162925352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53002606</v>
      </c>
      <c r="D24" s="6"/>
      <c r="E24" s="7">
        <v>66751584</v>
      </c>
      <c r="F24" s="8">
        <v>65854500</v>
      </c>
      <c r="G24" s="8"/>
      <c r="H24" s="8"/>
      <c r="I24" s="8"/>
      <c r="J24" s="8"/>
      <c r="K24" s="8"/>
      <c r="L24" s="8"/>
      <c r="M24" s="8"/>
      <c r="N24" s="8"/>
      <c r="O24" s="8">
        <v>11222693</v>
      </c>
      <c r="P24" s="8">
        <v>5792396</v>
      </c>
      <c r="Q24" s="8">
        <v>5923517</v>
      </c>
      <c r="R24" s="8">
        <v>22938606</v>
      </c>
      <c r="S24" s="8"/>
      <c r="T24" s="8"/>
      <c r="U24" s="8"/>
      <c r="V24" s="8"/>
      <c r="W24" s="8">
        <v>22938606</v>
      </c>
      <c r="X24" s="8">
        <v>49551072</v>
      </c>
      <c r="Y24" s="8">
        <v>-26612466</v>
      </c>
      <c r="Z24" s="2">
        <v>-53.71</v>
      </c>
      <c r="AA24" s="6">
        <v>65854500</v>
      </c>
    </row>
    <row r="25" spans="1:27" ht="13.5">
      <c r="A25" s="25" t="s">
        <v>49</v>
      </c>
      <c r="B25" s="24"/>
      <c r="C25" s="6">
        <v>7237252</v>
      </c>
      <c r="D25" s="6"/>
      <c r="E25" s="7">
        <v>5970324</v>
      </c>
      <c r="F25" s="8">
        <v>5970324</v>
      </c>
      <c r="G25" s="8"/>
      <c r="H25" s="8"/>
      <c r="I25" s="8"/>
      <c r="J25" s="8"/>
      <c r="K25" s="8"/>
      <c r="L25" s="8"/>
      <c r="M25" s="8"/>
      <c r="N25" s="8"/>
      <c r="O25" s="8">
        <v>69000</v>
      </c>
      <c r="P25" s="8">
        <v>512023</v>
      </c>
      <c r="Q25" s="8">
        <v>563082</v>
      </c>
      <c r="R25" s="8">
        <v>1144105</v>
      </c>
      <c r="S25" s="8"/>
      <c r="T25" s="8"/>
      <c r="U25" s="8"/>
      <c r="V25" s="8"/>
      <c r="W25" s="8">
        <v>1144105</v>
      </c>
      <c r="X25" s="8">
        <v>4477743</v>
      </c>
      <c r="Y25" s="8">
        <v>-3333638</v>
      </c>
      <c r="Z25" s="2">
        <v>-74.45</v>
      </c>
      <c r="AA25" s="6">
        <v>5970324</v>
      </c>
    </row>
    <row r="26" spans="1:27" ht="13.5">
      <c r="A26" s="25" t="s">
        <v>50</v>
      </c>
      <c r="B26" s="24"/>
      <c r="C26" s="6">
        <v>27877568</v>
      </c>
      <c r="D26" s="6"/>
      <c r="E26" s="7">
        <v>27482292</v>
      </c>
      <c r="F26" s="8">
        <v>25500000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19818803</v>
      </c>
      <c r="Y26" s="8">
        <v>-19818803</v>
      </c>
      <c r="Z26" s="2">
        <v>-100</v>
      </c>
      <c r="AA26" s="6">
        <v>25500000</v>
      </c>
    </row>
    <row r="27" spans="1:27" ht="13.5">
      <c r="A27" s="25" t="s">
        <v>51</v>
      </c>
      <c r="B27" s="24"/>
      <c r="C27" s="6">
        <v>24006731</v>
      </c>
      <c r="D27" s="6"/>
      <c r="E27" s="7">
        <v>19568760</v>
      </c>
      <c r="F27" s="8">
        <v>20295684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15091954</v>
      </c>
      <c r="Y27" s="8">
        <v>-15091954</v>
      </c>
      <c r="Z27" s="2">
        <v>-100</v>
      </c>
      <c r="AA27" s="6">
        <v>20295684</v>
      </c>
    </row>
    <row r="28" spans="1:27" ht="13.5">
      <c r="A28" s="25" t="s">
        <v>52</v>
      </c>
      <c r="B28" s="24"/>
      <c r="C28" s="6">
        <v>10194575</v>
      </c>
      <c r="D28" s="6"/>
      <c r="E28" s="7"/>
      <c r="F28" s="8">
        <v>7500000</v>
      </c>
      <c r="G28" s="8">
        <v>1770336</v>
      </c>
      <c r="H28" s="8"/>
      <c r="I28" s="8"/>
      <c r="J28" s="8">
        <v>1770336</v>
      </c>
      <c r="K28" s="8">
        <v>629998</v>
      </c>
      <c r="L28" s="8"/>
      <c r="M28" s="8"/>
      <c r="N28" s="8">
        <v>629998</v>
      </c>
      <c r="O28" s="8">
        <v>1192850</v>
      </c>
      <c r="P28" s="8">
        <v>988793</v>
      </c>
      <c r="Q28" s="8"/>
      <c r="R28" s="8">
        <v>2181643</v>
      </c>
      <c r="S28" s="8"/>
      <c r="T28" s="8"/>
      <c r="U28" s="8"/>
      <c r="V28" s="8"/>
      <c r="W28" s="8">
        <v>4581977</v>
      </c>
      <c r="X28" s="8">
        <v>3000000</v>
      </c>
      <c r="Y28" s="8">
        <v>1581977</v>
      </c>
      <c r="Z28" s="2">
        <v>52.73</v>
      </c>
      <c r="AA28" s="6">
        <v>7500000</v>
      </c>
    </row>
    <row r="29" spans="1:27" ht="13.5">
      <c r="A29" s="25" t="s">
        <v>53</v>
      </c>
      <c r="B29" s="24"/>
      <c r="C29" s="6">
        <v>28371255</v>
      </c>
      <c r="D29" s="6"/>
      <c r="E29" s="7">
        <v>31799988</v>
      </c>
      <c r="F29" s="8">
        <v>25000000</v>
      </c>
      <c r="G29" s="8">
        <v>7850623</v>
      </c>
      <c r="H29" s="8"/>
      <c r="I29" s="8"/>
      <c r="J29" s="8">
        <v>7850623</v>
      </c>
      <c r="K29" s="8">
        <v>2161417</v>
      </c>
      <c r="L29" s="8"/>
      <c r="M29" s="8"/>
      <c r="N29" s="8">
        <v>2161417</v>
      </c>
      <c r="O29" s="8">
        <v>2232227</v>
      </c>
      <c r="P29" s="8">
        <v>2447294</v>
      </c>
      <c r="Q29" s="8"/>
      <c r="R29" s="8">
        <v>4679521</v>
      </c>
      <c r="S29" s="8"/>
      <c r="T29" s="8"/>
      <c r="U29" s="8"/>
      <c r="V29" s="8"/>
      <c r="W29" s="8">
        <v>14691561</v>
      </c>
      <c r="X29" s="8">
        <v>20992855</v>
      </c>
      <c r="Y29" s="8">
        <v>-6301294</v>
      </c>
      <c r="Z29" s="2">
        <v>-30.02</v>
      </c>
      <c r="AA29" s="6">
        <v>25000000</v>
      </c>
    </row>
    <row r="30" spans="1:27" ht="13.5">
      <c r="A30" s="25" t="s">
        <v>54</v>
      </c>
      <c r="B30" s="24"/>
      <c r="C30" s="6">
        <v>2828768</v>
      </c>
      <c r="D30" s="6"/>
      <c r="E30" s="7">
        <v>5226072</v>
      </c>
      <c r="F30" s="8">
        <v>3950004</v>
      </c>
      <c r="G30" s="8">
        <v>1051</v>
      </c>
      <c r="H30" s="8">
        <v>-1641</v>
      </c>
      <c r="I30" s="8"/>
      <c r="J30" s="8">
        <v>-590</v>
      </c>
      <c r="K30" s="8">
        <v>53336</v>
      </c>
      <c r="L30" s="8"/>
      <c r="M30" s="8"/>
      <c r="N30" s="8">
        <v>53336</v>
      </c>
      <c r="O30" s="8">
        <v>1110479</v>
      </c>
      <c r="P30" s="8">
        <v>270120</v>
      </c>
      <c r="Q30" s="8"/>
      <c r="R30" s="8">
        <v>1380599</v>
      </c>
      <c r="S30" s="8"/>
      <c r="T30" s="8"/>
      <c r="U30" s="8"/>
      <c r="V30" s="8"/>
      <c r="W30" s="8">
        <v>1433345</v>
      </c>
      <c r="X30" s="8">
        <v>3151982</v>
      </c>
      <c r="Y30" s="8">
        <v>-1718637</v>
      </c>
      <c r="Z30" s="2">
        <v>-54.53</v>
      </c>
      <c r="AA30" s="6">
        <v>3950004</v>
      </c>
    </row>
    <row r="31" spans="1:27" ht="13.5">
      <c r="A31" s="25" t="s">
        <v>55</v>
      </c>
      <c r="B31" s="24"/>
      <c r="C31" s="6">
        <v>14970137</v>
      </c>
      <c r="D31" s="6"/>
      <c r="E31" s="7">
        <v>22829988</v>
      </c>
      <c r="F31" s="8">
        <v>9200004</v>
      </c>
      <c r="G31" s="8">
        <v>931950</v>
      </c>
      <c r="H31" s="8"/>
      <c r="I31" s="8"/>
      <c r="J31" s="8">
        <v>931950</v>
      </c>
      <c r="K31" s="8">
        <v>128386</v>
      </c>
      <c r="L31" s="8"/>
      <c r="M31" s="8"/>
      <c r="N31" s="8">
        <v>128386</v>
      </c>
      <c r="O31" s="8">
        <v>2496639</v>
      </c>
      <c r="P31" s="8">
        <v>678150</v>
      </c>
      <c r="Q31" s="8">
        <v>337800</v>
      </c>
      <c r="R31" s="8">
        <v>3512589</v>
      </c>
      <c r="S31" s="8"/>
      <c r="T31" s="8"/>
      <c r="U31" s="8"/>
      <c r="V31" s="8"/>
      <c r="W31" s="8">
        <v>4572925</v>
      </c>
      <c r="X31" s="8">
        <v>9916783</v>
      </c>
      <c r="Y31" s="8">
        <v>-5343858</v>
      </c>
      <c r="Z31" s="2">
        <v>-53.89</v>
      </c>
      <c r="AA31" s="6">
        <v>9200004</v>
      </c>
    </row>
    <row r="32" spans="1:27" ht="13.5">
      <c r="A32" s="25" t="s">
        <v>43</v>
      </c>
      <c r="B32" s="24"/>
      <c r="C32" s="6">
        <v>837718</v>
      </c>
      <c r="D32" s="6"/>
      <c r="E32" s="7">
        <v>7312200</v>
      </c>
      <c r="F32" s="8">
        <v>2535003</v>
      </c>
      <c r="G32" s="8"/>
      <c r="H32" s="8"/>
      <c r="I32" s="8"/>
      <c r="J32" s="8"/>
      <c r="K32" s="8">
        <v>290000</v>
      </c>
      <c r="L32" s="8"/>
      <c r="M32" s="8"/>
      <c r="N32" s="8">
        <v>290000</v>
      </c>
      <c r="O32" s="8">
        <v>117500</v>
      </c>
      <c r="P32" s="8">
        <v>8107</v>
      </c>
      <c r="Q32" s="8"/>
      <c r="R32" s="8">
        <v>125607</v>
      </c>
      <c r="S32" s="8"/>
      <c r="T32" s="8"/>
      <c r="U32" s="8"/>
      <c r="V32" s="8"/>
      <c r="W32" s="8">
        <v>415607</v>
      </c>
      <c r="X32" s="8">
        <v>2336892</v>
      </c>
      <c r="Y32" s="8">
        <v>-1921285</v>
      </c>
      <c r="Z32" s="2">
        <v>-82.22</v>
      </c>
      <c r="AA32" s="6">
        <v>2535003</v>
      </c>
    </row>
    <row r="33" spans="1:27" ht="13.5">
      <c r="A33" s="25" t="s">
        <v>56</v>
      </c>
      <c r="B33" s="24"/>
      <c r="C33" s="6">
        <v>17451080</v>
      </c>
      <c r="D33" s="6"/>
      <c r="E33" s="7">
        <v>12945696</v>
      </c>
      <c r="F33" s="8">
        <v>5163912</v>
      </c>
      <c r="G33" s="8">
        <v>464548</v>
      </c>
      <c r="H33" s="8"/>
      <c r="I33" s="8"/>
      <c r="J33" s="8">
        <v>464548</v>
      </c>
      <c r="K33" s="8">
        <v>144096</v>
      </c>
      <c r="L33" s="8"/>
      <c r="M33" s="8"/>
      <c r="N33" s="8">
        <v>144096</v>
      </c>
      <c r="O33" s="8">
        <v>869009</v>
      </c>
      <c r="P33" s="8">
        <v>411826</v>
      </c>
      <c r="Q33" s="8">
        <v>89512</v>
      </c>
      <c r="R33" s="8">
        <v>1370347</v>
      </c>
      <c r="S33" s="8"/>
      <c r="T33" s="8"/>
      <c r="U33" s="8"/>
      <c r="V33" s="8"/>
      <c r="W33" s="8">
        <v>1978991</v>
      </c>
      <c r="X33" s="8">
        <v>5245674</v>
      </c>
      <c r="Y33" s="8">
        <v>-3266683</v>
      </c>
      <c r="Z33" s="2">
        <v>-62.27</v>
      </c>
      <c r="AA33" s="6">
        <v>5163912</v>
      </c>
    </row>
    <row r="34" spans="1:27" ht="13.5">
      <c r="A34" s="23" t="s">
        <v>57</v>
      </c>
      <c r="B34" s="29"/>
      <c r="C34" s="6">
        <v>6030327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192808017</v>
      </c>
      <c r="D35" s="33">
        <f>SUM(D24:D34)</f>
        <v>0</v>
      </c>
      <c r="E35" s="34">
        <f t="shared" si="1"/>
        <v>199886904</v>
      </c>
      <c r="F35" s="35">
        <f t="shared" si="1"/>
        <v>170969431</v>
      </c>
      <c r="G35" s="35">
        <f t="shared" si="1"/>
        <v>11018508</v>
      </c>
      <c r="H35" s="35">
        <f t="shared" si="1"/>
        <v>-1641</v>
      </c>
      <c r="I35" s="35">
        <f t="shared" si="1"/>
        <v>0</v>
      </c>
      <c r="J35" s="35">
        <f t="shared" si="1"/>
        <v>11016867</v>
      </c>
      <c r="K35" s="35">
        <f t="shared" si="1"/>
        <v>3407233</v>
      </c>
      <c r="L35" s="35">
        <f t="shared" si="1"/>
        <v>0</v>
      </c>
      <c r="M35" s="35">
        <f t="shared" si="1"/>
        <v>0</v>
      </c>
      <c r="N35" s="35">
        <f t="shared" si="1"/>
        <v>3407233</v>
      </c>
      <c r="O35" s="35">
        <f t="shared" si="1"/>
        <v>19310397</v>
      </c>
      <c r="P35" s="35">
        <f t="shared" si="1"/>
        <v>11108709</v>
      </c>
      <c r="Q35" s="35">
        <f t="shared" si="1"/>
        <v>6913911</v>
      </c>
      <c r="R35" s="35">
        <f t="shared" si="1"/>
        <v>37333017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51757117</v>
      </c>
      <c r="X35" s="35">
        <f t="shared" si="1"/>
        <v>133583758</v>
      </c>
      <c r="Y35" s="35">
        <f t="shared" si="1"/>
        <v>-81826641</v>
      </c>
      <c r="Z35" s="36">
        <f>+IF(X35&lt;&gt;0,+(Y35/X35)*100,0)</f>
        <v>-61.254932654312654</v>
      </c>
      <c r="AA35" s="33">
        <f>SUM(AA24:AA34)</f>
        <v>170969431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-38688552</v>
      </c>
      <c r="D37" s="46">
        <f>+D21-D35</f>
        <v>0</v>
      </c>
      <c r="E37" s="47">
        <f t="shared" si="2"/>
        <v>-37084500</v>
      </c>
      <c r="F37" s="48">
        <f t="shared" si="2"/>
        <v>-8044079</v>
      </c>
      <c r="G37" s="48">
        <f t="shared" si="2"/>
        <v>-364716</v>
      </c>
      <c r="H37" s="48">
        <f t="shared" si="2"/>
        <v>44659</v>
      </c>
      <c r="I37" s="48">
        <f t="shared" si="2"/>
        <v>0</v>
      </c>
      <c r="J37" s="48">
        <f t="shared" si="2"/>
        <v>-320057</v>
      </c>
      <c r="K37" s="48">
        <f t="shared" si="2"/>
        <v>3374497</v>
      </c>
      <c r="L37" s="48">
        <f t="shared" si="2"/>
        <v>0</v>
      </c>
      <c r="M37" s="48">
        <f t="shared" si="2"/>
        <v>0</v>
      </c>
      <c r="N37" s="48">
        <f t="shared" si="2"/>
        <v>3374497</v>
      </c>
      <c r="O37" s="48">
        <f t="shared" si="2"/>
        <v>-10885911</v>
      </c>
      <c r="P37" s="48">
        <f t="shared" si="2"/>
        <v>-3222188</v>
      </c>
      <c r="Q37" s="48">
        <f t="shared" si="2"/>
        <v>111401</v>
      </c>
      <c r="R37" s="48">
        <f t="shared" si="2"/>
        <v>-13996698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-10942258</v>
      </c>
      <c r="X37" s="48">
        <f>IF(F21=F35,0,X21-X35)</f>
        <v>-11424725</v>
      </c>
      <c r="Y37" s="48">
        <f t="shared" si="2"/>
        <v>482467</v>
      </c>
      <c r="Z37" s="49">
        <f>+IF(X37&lt;&gt;0,+(Y37/X37)*100,0)</f>
        <v>-4.223007555980559</v>
      </c>
      <c r="AA37" s="46">
        <f>+AA21-AA35</f>
        <v>-8044079</v>
      </c>
    </row>
    <row r="38" spans="1:27" ht="22.5" customHeight="1">
      <c r="A38" s="50" t="s">
        <v>60</v>
      </c>
      <c r="B38" s="29"/>
      <c r="C38" s="6">
        <v>17014353</v>
      </c>
      <c r="D38" s="6"/>
      <c r="E38" s="7">
        <v>28405992</v>
      </c>
      <c r="F38" s="8">
        <v>23621000</v>
      </c>
      <c r="G38" s="8"/>
      <c r="H38" s="8"/>
      <c r="I38" s="8"/>
      <c r="J38" s="8"/>
      <c r="K38" s="8"/>
      <c r="L38" s="8"/>
      <c r="M38" s="8"/>
      <c r="N38" s="8"/>
      <c r="O38" s="8">
        <v>3035442</v>
      </c>
      <c r="P38" s="8">
        <v>5160228</v>
      </c>
      <c r="Q38" s="8">
        <v>6530480</v>
      </c>
      <c r="R38" s="8">
        <v>14726150</v>
      </c>
      <c r="S38" s="8"/>
      <c r="T38" s="8"/>
      <c r="U38" s="8"/>
      <c r="V38" s="8"/>
      <c r="W38" s="8">
        <v>14726150</v>
      </c>
      <c r="X38" s="8">
        <v>18570214</v>
      </c>
      <c r="Y38" s="8">
        <v>-3844064</v>
      </c>
      <c r="Z38" s="2">
        <v>-20.7</v>
      </c>
      <c r="AA38" s="6">
        <v>23621000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>
        <v>802746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-20871453</v>
      </c>
      <c r="D41" s="56">
        <f>SUM(D37:D40)</f>
        <v>0</v>
      </c>
      <c r="E41" s="57">
        <f t="shared" si="3"/>
        <v>-8678508</v>
      </c>
      <c r="F41" s="58">
        <f t="shared" si="3"/>
        <v>15576921</v>
      </c>
      <c r="G41" s="58">
        <f t="shared" si="3"/>
        <v>-364716</v>
      </c>
      <c r="H41" s="58">
        <f t="shared" si="3"/>
        <v>44659</v>
      </c>
      <c r="I41" s="58">
        <f t="shared" si="3"/>
        <v>0</v>
      </c>
      <c r="J41" s="58">
        <f t="shared" si="3"/>
        <v>-320057</v>
      </c>
      <c r="K41" s="58">
        <f t="shared" si="3"/>
        <v>3374497</v>
      </c>
      <c r="L41" s="58">
        <f t="shared" si="3"/>
        <v>0</v>
      </c>
      <c r="M41" s="58">
        <f t="shared" si="3"/>
        <v>0</v>
      </c>
      <c r="N41" s="58">
        <f t="shared" si="3"/>
        <v>3374497</v>
      </c>
      <c r="O41" s="58">
        <f t="shared" si="3"/>
        <v>-7850469</v>
      </c>
      <c r="P41" s="58">
        <f t="shared" si="3"/>
        <v>1938040</v>
      </c>
      <c r="Q41" s="58">
        <f t="shared" si="3"/>
        <v>6641881</v>
      </c>
      <c r="R41" s="58">
        <f t="shared" si="3"/>
        <v>729452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3783892</v>
      </c>
      <c r="X41" s="58">
        <f t="shared" si="3"/>
        <v>7145489</v>
      </c>
      <c r="Y41" s="58">
        <f t="shared" si="3"/>
        <v>-3361597</v>
      </c>
      <c r="Z41" s="59">
        <f>+IF(X41&lt;&gt;0,+(Y41/X41)*100,0)</f>
        <v>-47.04502379053414</v>
      </c>
      <c r="AA41" s="56">
        <f>SUM(AA37:AA40)</f>
        <v>15576921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-20871453</v>
      </c>
      <c r="D43" s="64">
        <f>+D41-D42</f>
        <v>0</v>
      </c>
      <c r="E43" s="65">
        <f t="shared" si="4"/>
        <v>-8678508</v>
      </c>
      <c r="F43" s="66">
        <f t="shared" si="4"/>
        <v>15576921</v>
      </c>
      <c r="G43" s="66">
        <f t="shared" si="4"/>
        <v>-364716</v>
      </c>
      <c r="H43" s="66">
        <f t="shared" si="4"/>
        <v>44659</v>
      </c>
      <c r="I43" s="66">
        <f t="shared" si="4"/>
        <v>0</v>
      </c>
      <c r="J43" s="66">
        <f t="shared" si="4"/>
        <v>-320057</v>
      </c>
      <c r="K43" s="66">
        <f t="shared" si="4"/>
        <v>3374497</v>
      </c>
      <c r="L43" s="66">
        <f t="shared" si="4"/>
        <v>0</v>
      </c>
      <c r="M43" s="66">
        <f t="shared" si="4"/>
        <v>0</v>
      </c>
      <c r="N43" s="66">
        <f t="shared" si="4"/>
        <v>3374497</v>
      </c>
      <c r="O43" s="66">
        <f t="shared" si="4"/>
        <v>-7850469</v>
      </c>
      <c r="P43" s="66">
        <f t="shared" si="4"/>
        <v>1938040</v>
      </c>
      <c r="Q43" s="66">
        <f t="shared" si="4"/>
        <v>6641881</v>
      </c>
      <c r="R43" s="66">
        <f t="shared" si="4"/>
        <v>729452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3783892</v>
      </c>
      <c r="X43" s="66">
        <f t="shared" si="4"/>
        <v>7145489</v>
      </c>
      <c r="Y43" s="66">
        <f t="shared" si="4"/>
        <v>-3361597</v>
      </c>
      <c r="Z43" s="67">
        <f>+IF(X43&lt;&gt;0,+(Y43/X43)*100,0)</f>
        <v>-47.04502379053414</v>
      </c>
      <c r="AA43" s="64">
        <f>+AA41-AA42</f>
        <v>15576921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-20871453</v>
      </c>
      <c r="D45" s="56">
        <f>SUM(D43:D44)</f>
        <v>0</v>
      </c>
      <c r="E45" s="57">
        <f t="shared" si="5"/>
        <v>-8678508</v>
      </c>
      <c r="F45" s="58">
        <f t="shared" si="5"/>
        <v>15576921</v>
      </c>
      <c r="G45" s="58">
        <f t="shared" si="5"/>
        <v>-364716</v>
      </c>
      <c r="H45" s="58">
        <f t="shared" si="5"/>
        <v>44659</v>
      </c>
      <c r="I45" s="58">
        <f t="shared" si="5"/>
        <v>0</v>
      </c>
      <c r="J45" s="58">
        <f t="shared" si="5"/>
        <v>-320057</v>
      </c>
      <c r="K45" s="58">
        <f t="shared" si="5"/>
        <v>3374497</v>
      </c>
      <c r="L45" s="58">
        <f t="shared" si="5"/>
        <v>0</v>
      </c>
      <c r="M45" s="58">
        <f t="shared" si="5"/>
        <v>0</v>
      </c>
      <c r="N45" s="58">
        <f t="shared" si="5"/>
        <v>3374497</v>
      </c>
      <c r="O45" s="58">
        <f t="shared" si="5"/>
        <v>-7850469</v>
      </c>
      <c r="P45" s="58">
        <f t="shared" si="5"/>
        <v>1938040</v>
      </c>
      <c r="Q45" s="58">
        <f t="shared" si="5"/>
        <v>6641881</v>
      </c>
      <c r="R45" s="58">
        <f t="shared" si="5"/>
        <v>729452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3783892</v>
      </c>
      <c r="X45" s="58">
        <f t="shared" si="5"/>
        <v>7145489</v>
      </c>
      <c r="Y45" s="58">
        <f t="shared" si="5"/>
        <v>-3361597</v>
      </c>
      <c r="Z45" s="59">
        <f>+IF(X45&lt;&gt;0,+(Y45/X45)*100,0)</f>
        <v>-47.04502379053414</v>
      </c>
      <c r="AA45" s="56">
        <f>SUM(AA43:AA44)</f>
        <v>15576921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-20871453</v>
      </c>
      <c r="D47" s="71">
        <f>SUM(D45:D46)</f>
        <v>0</v>
      </c>
      <c r="E47" s="72">
        <f t="shared" si="6"/>
        <v>-8678508</v>
      </c>
      <c r="F47" s="73">
        <f t="shared" si="6"/>
        <v>15576921</v>
      </c>
      <c r="G47" s="73">
        <f t="shared" si="6"/>
        <v>-364716</v>
      </c>
      <c r="H47" s="74">
        <f t="shared" si="6"/>
        <v>44659</v>
      </c>
      <c r="I47" s="74">
        <f t="shared" si="6"/>
        <v>0</v>
      </c>
      <c r="J47" s="74">
        <f t="shared" si="6"/>
        <v>-320057</v>
      </c>
      <c r="K47" s="74">
        <f t="shared" si="6"/>
        <v>3374497</v>
      </c>
      <c r="L47" s="74">
        <f t="shared" si="6"/>
        <v>0</v>
      </c>
      <c r="M47" s="73">
        <f t="shared" si="6"/>
        <v>0</v>
      </c>
      <c r="N47" s="73">
        <f t="shared" si="6"/>
        <v>3374497</v>
      </c>
      <c r="O47" s="74">
        <f t="shared" si="6"/>
        <v>-7850469</v>
      </c>
      <c r="P47" s="74">
        <f t="shared" si="6"/>
        <v>1938040</v>
      </c>
      <c r="Q47" s="74">
        <f t="shared" si="6"/>
        <v>6641881</v>
      </c>
      <c r="R47" s="74">
        <f t="shared" si="6"/>
        <v>729452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3783892</v>
      </c>
      <c r="X47" s="74">
        <f t="shared" si="6"/>
        <v>7145489</v>
      </c>
      <c r="Y47" s="74">
        <f t="shared" si="6"/>
        <v>-3361597</v>
      </c>
      <c r="Z47" s="75">
        <f>+IF(X47&lt;&gt;0,+(Y47/X47)*100,0)</f>
        <v>-47.04502379053414</v>
      </c>
      <c r="AA47" s="76">
        <f>SUM(AA45:AA46)</f>
        <v>15576921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1131594</v>
      </c>
      <c r="D5" s="6"/>
      <c r="E5" s="7">
        <v>38500000</v>
      </c>
      <c r="F5" s="8">
        <v>38500000</v>
      </c>
      <c r="G5" s="8">
        <v>9091763</v>
      </c>
      <c r="H5" s="8">
        <v>-12818</v>
      </c>
      <c r="I5" s="8">
        <v>321177</v>
      </c>
      <c r="J5" s="8">
        <v>9400122</v>
      </c>
      <c r="K5" s="8">
        <v>-1488880</v>
      </c>
      <c r="L5" s="8">
        <v>297584</v>
      </c>
      <c r="M5" s="8">
        <v>549298</v>
      </c>
      <c r="N5" s="8">
        <v>-641998</v>
      </c>
      <c r="O5" s="8">
        <v>552366</v>
      </c>
      <c r="P5" s="8">
        <v>1800481</v>
      </c>
      <c r="Q5" s="8">
        <v>697280</v>
      </c>
      <c r="R5" s="8">
        <v>3050127</v>
      </c>
      <c r="S5" s="8"/>
      <c r="T5" s="8"/>
      <c r="U5" s="8"/>
      <c r="V5" s="8"/>
      <c r="W5" s="8">
        <v>11808251</v>
      </c>
      <c r="X5" s="8">
        <v>28875001</v>
      </c>
      <c r="Y5" s="8">
        <v>-17066750</v>
      </c>
      <c r="Z5" s="2">
        <v>-59.11</v>
      </c>
      <c r="AA5" s="6">
        <v>38500000</v>
      </c>
    </row>
    <row r="6" spans="1:27" ht="13.5">
      <c r="A6" s="23" t="s">
        <v>32</v>
      </c>
      <c r="B6" s="24"/>
      <c r="C6" s="6">
        <v>-576926</v>
      </c>
      <c r="D6" s="6"/>
      <c r="E6" s="7">
        <v>4026946</v>
      </c>
      <c r="F6" s="8">
        <v>4026946</v>
      </c>
      <c r="G6" s="8">
        <v>188055</v>
      </c>
      <c r="H6" s="8">
        <v>291525</v>
      </c>
      <c r="I6" s="8">
        <v>-1606972</v>
      </c>
      <c r="J6" s="8">
        <v>-1127392</v>
      </c>
      <c r="K6" s="8">
        <v>155337</v>
      </c>
      <c r="L6" s="8">
        <v>-685407</v>
      </c>
      <c r="M6" s="8">
        <v>-380616</v>
      </c>
      <c r="N6" s="8">
        <v>-910686</v>
      </c>
      <c r="O6" s="8">
        <v>-139247</v>
      </c>
      <c r="P6" s="8">
        <v>-736717</v>
      </c>
      <c r="Q6" s="8">
        <v>-320271</v>
      </c>
      <c r="R6" s="8">
        <v>-1196235</v>
      </c>
      <c r="S6" s="8"/>
      <c r="T6" s="8"/>
      <c r="U6" s="8"/>
      <c r="V6" s="8"/>
      <c r="W6" s="8">
        <v>-3234313</v>
      </c>
      <c r="X6" s="8">
        <v>3020209</v>
      </c>
      <c r="Y6" s="8">
        <v>-6254522</v>
      </c>
      <c r="Z6" s="2">
        <v>-207.09</v>
      </c>
      <c r="AA6" s="6">
        <v>4026946</v>
      </c>
    </row>
    <row r="7" spans="1:27" ht="13.5">
      <c r="A7" s="25" t="s">
        <v>33</v>
      </c>
      <c r="B7" s="24"/>
      <c r="C7" s="6">
        <v>-15170</v>
      </c>
      <c r="D7" s="6"/>
      <c r="E7" s="7">
        <v>991999</v>
      </c>
      <c r="F7" s="8">
        <v>991999</v>
      </c>
      <c r="G7" s="8">
        <v>154087</v>
      </c>
      <c r="H7" s="8">
        <v>146139</v>
      </c>
      <c r="I7" s="8">
        <v>73904</v>
      </c>
      <c r="J7" s="8">
        <v>374130</v>
      </c>
      <c r="K7" s="8">
        <v>95899</v>
      </c>
      <c r="L7" s="8">
        <v>91332</v>
      </c>
      <c r="M7" s="8">
        <v>187864</v>
      </c>
      <c r="N7" s="8">
        <v>375095</v>
      </c>
      <c r="O7" s="8">
        <v>48680</v>
      </c>
      <c r="P7" s="8">
        <v>74224</v>
      </c>
      <c r="Q7" s="8">
        <v>179407</v>
      </c>
      <c r="R7" s="8">
        <v>302311</v>
      </c>
      <c r="S7" s="8"/>
      <c r="T7" s="8"/>
      <c r="U7" s="8"/>
      <c r="V7" s="8"/>
      <c r="W7" s="8">
        <v>1051536</v>
      </c>
      <c r="X7" s="8">
        <v>744001</v>
      </c>
      <c r="Y7" s="8">
        <v>307535</v>
      </c>
      <c r="Z7" s="2">
        <v>41.34</v>
      </c>
      <c r="AA7" s="6">
        <v>991999</v>
      </c>
    </row>
    <row r="8" spans="1:27" ht="13.5">
      <c r="A8" s="25" t="s">
        <v>34</v>
      </c>
      <c r="B8" s="24"/>
      <c r="C8" s="6">
        <v>166537</v>
      </c>
      <c r="D8" s="6"/>
      <c r="E8" s="7">
        <v>2521999</v>
      </c>
      <c r="F8" s="8">
        <v>2521999</v>
      </c>
      <c r="G8" s="8">
        <v>228206</v>
      </c>
      <c r="H8" s="8">
        <v>140659</v>
      </c>
      <c r="I8" s="8">
        <v>156087</v>
      </c>
      <c r="J8" s="8">
        <v>524952</v>
      </c>
      <c r="K8" s="8">
        <v>185794</v>
      </c>
      <c r="L8" s="8">
        <v>194523</v>
      </c>
      <c r="M8" s="8">
        <v>182572</v>
      </c>
      <c r="N8" s="8">
        <v>562889</v>
      </c>
      <c r="O8" s="8">
        <v>195191</v>
      </c>
      <c r="P8" s="8">
        <v>177525</v>
      </c>
      <c r="Q8" s="8">
        <v>180748</v>
      </c>
      <c r="R8" s="8">
        <v>553464</v>
      </c>
      <c r="S8" s="8"/>
      <c r="T8" s="8"/>
      <c r="U8" s="8"/>
      <c r="V8" s="8"/>
      <c r="W8" s="8">
        <v>1641305</v>
      </c>
      <c r="X8" s="8">
        <v>1891504</v>
      </c>
      <c r="Y8" s="8">
        <v>-250199</v>
      </c>
      <c r="Z8" s="2">
        <v>-13.23</v>
      </c>
      <c r="AA8" s="6">
        <v>2521999</v>
      </c>
    </row>
    <row r="9" spans="1:27" ht="13.5">
      <c r="A9" s="25" t="s">
        <v>35</v>
      </c>
      <c r="B9" s="24"/>
      <c r="C9" s="6">
        <v>220980</v>
      </c>
      <c r="D9" s="6"/>
      <c r="E9" s="7">
        <v>3999999</v>
      </c>
      <c r="F9" s="8">
        <v>3999999</v>
      </c>
      <c r="G9" s="8">
        <v>235487</v>
      </c>
      <c r="H9" s="8">
        <v>276581</v>
      </c>
      <c r="I9" s="8">
        <v>274413</v>
      </c>
      <c r="J9" s="8">
        <v>786481</v>
      </c>
      <c r="K9" s="8">
        <v>289294</v>
      </c>
      <c r="L9" s="8">
        <v>297386</v>
      </c>
      <c r="M9" s="8">
        <v>279420</v>
      </c>
      <c r="N9" s="8">
        <v>866100</v>
      </c>
      <c r="O9" s="8">
        <v>272938</v>
      </c>
      <c r="P9" s="8">
        <v>269314</v>
      </c>
      <c r="Q9" s="8">
        <v>224070</v>
      </c>
      <c r="R9" s="8">
        <v>766322</v>
      </c>
      <c r="S9" s="8"/>
      <c r="T9" s="8"/>
      <c r="U9" s="8"/>
      <c r="V9" s="8"/>
      <c r="W9" s="8">
        <v>2418903</v>
      </c>
      <c r="X9" s="8">
        <v>3000000</v>
      </c>
      <c r="Y9" s="8">
        <v>-581097</v>
      </c>
      <c r="Z9" s="2">
        <v>-19.37</v>
      </c>
      <c r="AA9" s="6">
        <v>3999999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22700</v>
      </c>
      <c r="D11" s="6"/>
      <c r="E11" s="7">
        <v>630000</v>
      </c>
      <c r="F11" s="8">
        <v>630000</v>
      </c>
      <c r="G11" s="8">
        <v>-3983</v>
      </c>
      <c r="H11" s="8">
        <v>-49086</v>
      </c>
      <c r="I11" s="8">
        <v>23643</v>
      </c>
      <c r="J11" s="8">
        <v>-29426</v>
      </c>
      <c r="K11" s="8">
        <v>-8721</v>
      </c>
      <c r="L11" s="8">
        <v>22082</v>
      </c>
      <c r="M11" s="8">
        <v>51171</v>
      </c>
      <c r="N11" s="8">
        <v>64532</v>
      </c>
      <c r="O11" s="8">
        <v>24851</v>
      </c>
      <c r="P11" s="8">
        <v>22069</v>
      </c>
      <c r="Q11" s="8">
        <v>21634</v>
      </c>
      <c r="R11" s="8">
        <v>68554</v>
      </c>
      <c r="S11" s="8"/>
      <c r="T11" s="8"/>
      <c r="U11" s="8"/>
      <c r="V11" s="8"/>
      <c r="W11" s="8">
        <v>103660</v>
      </c>
      <c r="X11" s="8">
        <v>472500</v>
      </c>
      <c r="Y11" s="8">
        <v>-368840</v>
      </c>
      <c r="Z11" s="2">
        <v>-78.06</v>
      </c>
      <c r="AA11" s="6">
        <v>630000</v>
      </c>
    </row>
    <row r="12" spans="1:27" ht="13.5">
      <c r="A12" s="25" t="s">
        <v>37</v>
      </c>
      <c r="B12" s="29"/>
      <c r="C12" s="6">
        <v>-1782715</v>
      </c>
      <c r="D12" s="6"/>
      <c r="E12" s="7">
        <v>12200000</v>
      </c>
      <c r="F12" s="8">
        <v>12200000</v>
      </c>
      <c r="G12" s="8">
        <v>77712</v>
      </c>
      <c r="H12" s="8">
        <v>467761</v>
      </c>
      <c r="I12" s="8"/>
      <c r="J12" s="8">
        <v>545473</v>
      </c>
      <c r="K12" s="8"/>
      <c r="L12" s="8">
        <v>85273</v>
      </c>
      <c r="M12" s="8"/>
      <c r="N12" s="8">
        <v>85273</v>
      </c>
      <c r="O12" s="8"/>
      <c r="P12" s="8">
        <v>1</v>
      </c>
      <c r="Q12" s="8">
        <v>9296319</v>
      </c>
      <c r="R12" s="8">
        <v>9296320</v>
      </c>
      <c r="S12" s="8"/>
      <c r="T12" s="8"/>
      <c r="U12" s="8"/>
      <c r="V12" s="8"/>
      <c r="W12" s="8">
        <v>9927066</v>
      </c>
      <c r="X12" s="8">
        <v>9150002</v>
      </c>
      <c r="Y12" s="8">
        <v>777064</v>
      </c>
      <c r="Z12" s="2">
        <v>8.49</v>
      </c>
      <c r="AA12" s="6">
        <v>12200000</v>
      </c>
    </row>
    <row r="13" spans="1:27" ht="13.5">
      <c r="A13" s="23" t="s">
        <v>38</v>
      </c>
      <c r="B13" s="29"/>
      <c r="C13" s="6">
        <v>674284</v>
      </c>
      <c r="D13" s="6"/>
      <c r="E13" s="7">
        <v>7400000</v>
      </c>
      <c r="F13" s="8">
        <v>7400000</v>
      </c>
      <c r="G13" s="8">
        <v>362055</v>
      </c>
      <c r="H13" s="8">
        <v>807476</v>
      </c>
      <c r="I13" s="8">
        <v>675088</v>
      </c>
      <c r="J13" s="8">
        <v>1844619</v>
      </c>
      <c r="K13" s="8">
        <v>-189067</v>
      </c>
      <c r="L13" s="8">
        <v>623899</v>
      </c>
      <c r="M13" s="8">
        <v>393063</v>
      </c>
      <c r="N13" s="8">
        <v>827895</v>
      </c>
      <c r="O13" s="8">
        <v>-228298</v>
      </c>
      <c r="P13" s="8">
        <v>-2680357</v>
      </c>
      <c r="Q13" s="8">
        <v>321715</v>
      </c>
      <c r="R13" s="8">
        <v>-2586940</v>
      </c>
      <c r="S13" s="8"/>
      <c r="T13" s="8"/>
      <c r="U13" s="8"/>
      <c r="V13" s="8"/>
      <c r="W13" s="8">
        <v>85574</v>
      </c>
      <c r="X13" s="8">
        <v>5550002</v>
      </c>
      <c r="Y13" s="8">
        <v>-5464428</v>
      </c>
      <c r="Z13" s="2">
        <v>-98.46</v>
      </c>
      <c r="AA13" s="6">
        <v>7400000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v>113593</v>
      </c>
      <c r="R14" s="8">
        <v>113593</v>
      </c>
      <c r="S14" s="8"/>
      <c r="T14" s="8"/>
      <c r="U14" s="8"/>
      <c r="V14" s="8"/>
      <c r="W14" s="8">
        <v>113593</v>
      </c>
      <c r="X14" s="8"/>
      <c r="Y14" s="8">
        <v>113593</v>
      </c>
      <c r="Z14" s="2"/>
      <c r="AA14" s="6"/>
    </row>
    <row r="15" spans="1:27" ht="13.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/>
      <c r="D17" s="6"/>
      <c r="E17" s="7">
        <v>380000</v>
      </c>
      <c r="F17" s="8">
        <v>380000</v>
      </c>
      <c r="G17" s="8">
        <v>3166</v>
      </c>
      <c r="H17" s="8">
        <v>20510</v>
      </c>
      <c r="I17" s="8">
        <v>23988</v>
      </c>
      <c r="J17" s="8">
        <v>47664</v>
      </c>
      <c r="K17" s="8"/>
      <c r="L17" s="8"/>
      <c r="M17" s="8"/>
      <c r="N17" s="8"/>
      <c r="O17" s="8"/>
      <c r="P17" s="8">
        <v>738</v>
      </c>
      <c r="Q17" s="8">
        <v>11379</v>
      </c>
      <c r="R17" s="8">
        <v>12117</v>
      </c>
      <c r="S17" s="8"/>
      <c r="T17" s="8"/>
      <c r="U17" s="8"/>
      <c r="V17" s="8"/>
      <c r="W17" s="8">
        <v>59781</v>
      </c>
      <c r="X17" s="8">
        <v>285002</v>
      </c>
      <c r="Y17" s="8">
        <v>-225221</v>
      </c>
      <c r="Z17" s="2">
        <v>-79.02</v>
      </c>
      <c r="AA17" s="6">
        <v>380000</v>
      </c>
    </row>
    <row r="18" spans="1:27" ht="13.5">
      <c r="A18" s="23" t="s">
        <v>43</v>
      </c>
      <c r="B18" s="29"/>
      <c r="C18" s="6"/>
      <c r="D18" s="6"/>
      <c r="E18" s="7">
        <v>201951200</v>
      </c>
      <c r="F18" s="8">
        <v>201951200</v>
      </c>
      <c r="G18" s="8">
        <v>81154000</v>
      </c>
      <c r="H18" s="8"/>
      <c r="I18" s="8"/>
      <c r="J18" s="8">
        <v>81154000</v>
      </c>
      <c r="K18" s="8"/>
      <c r="L18" s="8"/>
      <c r="M18" s="8">
        <v>45969064</v>
      </c>
      <c r="N18" s="8">
        <v>45969064</v>
      </c>
      <c r="O18" s="8">
        <v>20000</v>
      </c>
      <c r="P18" s="8">
        <v>208825</v>
      </c>
      <c r="Q18" s="8">
        <v>49146662</v>
      </c>
      <c r="R18" s="8">
        <v>49375487</v>
      </c>
      <c r="S18" s="8"/>
      <c r="T18" s="8"/>
      <c r="U18" s="8"/>
      <c r="V18" s="8"/>
      <c r="W18" s="8">
        <v>176498551</v>
      </c>
      <c r="X18" s="8">
        <v>151463405</v>
      </c>
      <c r="Y18" s="8">
        <v>25035146</v>
      </c>
      <c r="Z18" s="2">
        <v>16.53</v>
      </c>
      <c r="AA18" s="6">
        <v>201951200</v>
      </c>
    </row>
    <row r="19" spans="1:27" ht="13.5">
      <c r="A19" s="23" t="s">
        <v>44</v>
      </c>
      <c r="B19" s="29"/>
      <c r="C19" s="6">
        <v>20869</v>
      </c>
      <c r="D19" s="6"/>
      <c r="E19" s="7">
        <v>1996000</v>
      </c>
      <c r="F19" s="26">
        <v>1996000</v>
      </c>
      <c r="G19" s="26">
        <v>-492127</v>
      </c>
      <c r="H19" s="26">
        <v>642622</v>
      </c>
      <c r="I19" s="26">
        <v>66374</v>
      </c>
      <c r="J19" s="26">
        <v>216869</v>
      </c>
      <c r="K19" s="26">
        <v>50930</v>
      </c>
      <c r="L19" s="26">
        <v>13750</v>
      </c>
      <c r="M19" s="26">
        <v>12778</v>
      </c>
      <c r="N19" s="26">
        <v>77458</v>
      </c>
      <c r="O19" s="26">
        <v>70123</v>
      </c>
      <c r="P19" s="26">
        <v>153591</v>
      </c>
      <c r="Q19" s="26">
        <v>72123</v>
      </c>
      <c r="R19" s="26">
        <v>295837</v>
      </c>
      <c r="S19" s="26"/>
      <c r="T19" s="26"/>
      <c r="U19" s="26"/>
      <c r="V19" s="26"/>
      <c r="W19" s="26">
        <v>590164</v>
      </c>
      <c r="X19" s="26">
        <v>1497007</v>
      </c>
      <c r="Y19" s="26">
        <v>-906843</v>
      </c>
      <c r="Z19" s="27">
        <v>-60.58</v>
      </c>
      <c r="AA19" s="28">
        <v>1996000</v>
      </c>
    </row>
    <row r="20" spans="1:27" ht="13.5">
      <c r="A20" s="23" t="s">
        <v>45</v>
      </c>
      <c r="B20" s="29"/>
      <c r="C20" s="6"/>
      <c r="D20" s="6"/>
      <c r="E20" s="7">
        <v>450000</v>
      </c>
      <c r="F20" s="8">
        <v>450000</v>
      </c>
      <c r="G20" s="8">
        <v>-194281</v>
      </c>
      <c r="H20" s="8"/>
      <c r="I20" s="30"/>
      <c r="J20" s="8">
        <v>-194281</v>
      </c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>
        <v>-194281</v>
      </c>
      <c r="X20" s="8">
        <v>337500</v>
      </c>
      <c r="Y20" s="8">
        <v>-531781</v>
      </c>
      <c r="Z20" s="2">
        <v>-157.56</v>
      </c>
      <c r="AA20" s="6">
        <v>450000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-137847</v>
      </c>
      <c r="D21" s="33">
        <f t="shared" si="0"/>
        <v>0</v>
      </c>
      <c r="E21" s="34">
        <f t="shared" si="0"/>
        <v>275048143</v>
      </c>
      <c r="F21" s="35">
        <f t="shared" si="0"/>
        <v>275048143</v>
      </c>
      <c r="G21" s="35">
        <f t="shared" si="0"/>
        <v>90804140</v>
      </c>
      <c r="H21" s="35">
        <f t="shared" si="0"/>
        <v>2731369</v>
      </c>
      <c r="I21" s="35">
        <f t="shared" si="0"/>
        <v>7702</v>
      </c>
      <c r="J21" s="35">
        <f t="shared" si="0"/>
        <v>93543211</v>
      </c>
      <c r="K21" s="35">
        <f t="shared" si="0"/>
        <v>-909414</v>
      </c>
      <c r="L21" s="35">
        <f t="shared" si="0"/>
        <v>940422</v>
      </c>
      <c r="M21" s="35">
        <f t="shared" si="0"/>
        <v>47244614</v>
      </c>
      <c r="N21" s="35">
        <f t="shared" si="0"/>
        <v>47275622</v>
      </c>
      <c r="O21" s="35">
        <f t="shared" si="0"/>
        <v>816604</v>
      </c>
      <c r="P21" s="35">
        <f t="shared" si="0"/>
        <v>-710306</v>
      </c>
      <c r="Q21" s="35">
        <f t="shared" si="0"/>
        <v>59944659</v>
      </c>
      <c r="R21" s="35">
        <f t="shared" si="0"/>
        <v>60050957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200869790</v>
      </c>
      <c r="X21" s="35">
        <f t="shared" si="0"/>
        <v>206286133</v>
      </c>
      <c r="Y21" s="35">
        <f t="shared" si="0"/>
        <v>-5416343</v>
      </c>
      <c r="Z21" s="36">
        <f>+IF(X21&lt;&gt;0,+(Y21/X21)*100,0)</f>
        <v>-2.625645709302234</v>
      </c>
      <c r="AA21" s="33">
        <f>SUM(AA5:AA20)</f>
        <v>275048143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7696402</v>
      </c>
      <c r="D24" s="6"/>
      <c r="E24" s="7">
        <v>103675813</v>
      </c>
      <c r="F24" s="8">
        <v>103675813</v>
      </c>
      <c r="G24" s="8"/>
      <c r="H24" s="8"/>
      <c r="I24" s="8">
        <v>8122392</v>
      </c>
      <c r="J24" s="8">
        <v>8122392</v>
      </c>
      <c r="K24" s="8">
        <v>8082958</v>
      </c>
      <c r="L24" s="8"/>
      <c r="M24" s="8"/>
      <c r="N24" s="8">
        <v>8082958</v>
      </c>
      <c r="O24" s="8">
        <v>8220039</v>
      </c>
      <c r="P24" s="8">
        <v>7922675</v>
      </c>
      <c r="Q24" s="8"/>
      <c r="R24" s="8">
        <v>16142714</v>
      </c>
      <c r="S24" s="8"/>
      <c r="T24" s="8"/>
      <c r="U24" s="8"/>
      <c r="V24" s="8"/>
      <c r="W24" s="8">
        <v>32348064</v>
      </c>
      <c r="X24" s="8">
        <v>77757085</v>
      </c>
      <c r="Y24" s="8">
        <v>-45409021</v>
      </c>
      <c r="Z24" s="2">
        <v>-58.4</v>
      </c>
      <c r="AA24" s="6">
        <v>103675813</v>
      </c>
    </row>
    <row r="25" spans="1:27" ht="13.5">
      <c r="A25" s="25" t="s">
        <v>49</v>
      </c>
      <c r="B25" s="24"/>
      <c r="C25" s="6">
        <v>1575877</v>
      </c>
      <c r="D25" s="6"/>
      <c r="E25" s="7">
        <v>20700755</v>
      </c>
      <c r="F25" s="8">
        <v>20700755</v>
      </c>
      <c r="G25" s="8"/>
      <c r="H25" s="8"/>
      <c r="I25" s="8">
        <v>1519558</v>
      </c>
      <c r="J25" s="8">
        <v>1519558</v>
      </c>
      <c r="K25" s="8">
        <v>1528558</v>
      </c>
      <c r="L25" s="8"/>
      <c r="M25" s="8"/>
      <c r="N25" s="8">
        <v>1528558</v>
      </c>
      <c r="O25" s="8">
        <v>1561739</v>
      </c>
      <c r="P25" s="8">
        <v>1552761</v>
      </c>
      <c r="Q25" s="8"/>
      <c r="R25" s="8">
        <v>3114500</v>
      </c>
      <c r="S25" s="8"/>
      <c r="T25" s="8"/>
      <c r="U25" s="8"/>
      <c r="V25" s="8"/>
      <c r="W25" s="8">
        <v>6162616</v>
      </c>
      <c r="X25" s="8">
        <v>15525575</v>
      </c>
      <c r="Y25" s="8">
        <v>-9362959</v>
      </c>
      <c r="Z25" s="2">
        <v>-60.31</v>
      </c>
      <c r="AA25" s="6">
        <v>20700755</v>
      </c>
    </row>
    <row r="26" spans="1:27" ht="13.5">
      <c r="A26" s="25" t="s">
        <v>50</v>
      </c>
      <c r="B26" s="24"/>
      <c r="C26" s="6">
        <v>-478731</v>
      </c>
      <c r="D26" s="6"/>
      <c r="E26" s="7">
        <v>3500000</v>
      </c>
      <c r="F26" s="8">
        <v>3500000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2625002</v>
      </c>
      <c r="Y26" s="8">
        <v>-2625002</v>
      </c>
      <c r="Z26" s="2">
        <v>-100</v>
      </c>
      <c r="AA26" s="6">
        <v>3500000</v>
      </c>
    </row>
    <row r="27" spans="1:27" ht="13.5">
      <c r="A27" s="25" t="s">
        <v>51</v>
      </c>
      <c r="B27" s="24"/>
      <c r="C27" s="6"/>
      <c r="D27" s="6"/>
      <c r="E27" s="7">
        <v>31500000</v>
      </c>
      <c r="F27" s="8">
        <v>31500000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23625021</v>
      </c>
      <c r="Y27" s="8">
        <v>-23625021</v>
      </c>
      <c r="Z27" s="2">
        <v>-100</v>
      </c>
      <c r="AA27" s="6">
        <v>31500000</v>
      </c>
    </row>
    <row r="28" spans="1:27" ht="13.5">
      <c r="A28" s="25" t="s">
        <v>52</v>
      </c>
      <c r="B28" s="24"/>
      <c r="C28" s="6"/>
      <c r="D28" s="6"/>
      <c r="E28" s="7">
        <v>1232000</v>
      </c>
      <c r="F28" s="8">
        <v>1232000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924002</v>
      </c>
      <c r="Y28" s="8">
        <v>-924002</v>
      </c>
      <c r="Z28" s="2">
        <v>-100</v>
      </c>
      <c r="AA28" s="6">
        <v>1232000</v>
      </c>
    </row>
    <row r="29" spans="1:27" ht="13.5">
      <c r="A29" s="25" t="s">
        <v>53</v>
      </c>
      <c r="B29" s="24"/>
      <c r="C29" s="6">
        <v>307351</v>
      </c>
      <c r="D29" s="6"/>
      <c r="E29" s="7">
        <v>4500000</v>
      </c>
      <c r="F29" s="8">
        <v>4500000</v>
      </c>
      <c r="G29" s="8">
        <v>672452</v>
      </c>
      <c r="H29" s="8"/>
      <c r="I29" s="8">
        <v>914747</v>
      </c>
      <c r="J29" s="8">
        <v>1587199</v>
      </c>
      <c r="K29" s="8"/>
      <c r="L29" s="8"/>
      <c r="M29" s="8"/>
      <c r="N29" s="8"/>
      <c r="O29" s="8"/>
      <c r="P29" s="8">
        <v>280509</v>
      </c>
      <c r="Q29" s="8">
        <v>722750</v>
      </c>
      <c r="R29" s="8">
        <v>1003259</v>
      </c>
      <c r="S29" s="8"/>
      <c r="T29" s="8"/>
      <c r="U29" s="8"/>
      <c r="V29" s="8"/>
      <c r="W29" s="8">
        <v>2590458</v>
      </c>
      <c r="X29" s="8">
        <v>3375000</v>
      </c>
      <c r="Y29" s="8">
        <v>-784542</v>
      </c>
      <c r="Z29" s="2">
        <v>-23.25</v>
      </c>
      <c r="AA29" s="6">
        <v>4500000</v>
      </c>
    </row>
    <row r="30" spans="1:27" ht="13.5">
      <c r="A30" s="25" t="s">
        <v>54</v>
      </c>
      <c r="B30" s="24"/>
      <c r="C30" s="6">
        <v>109238</v>
      </c>
      <c r="D30" s="6"/>
      <c r="E30" s="7">
        <v>5228000</v>
      </c>
      <c r="F30" s="8">
        <v>5228000</v>
      </c>
      <c r="G30" s="8">
        <v>347216</v>
      </c>
      <c r="H30" s="8">
        <v>4000</v>
      </c>
      <c r="I30" s="8">
        <v>303054</v>
      </c>
      <c r="J30" s="8">
        <v>654270</v>
      </c>
      <c r="K30" s="8">
        <v>1993</v>
      </c>
      <c r="L30" s="8"/>
      <c r="M30" s="8"/>
      <c r="N30" s="8">
        <v>1993</v>
      </c>
      <c r="O30" s="8"/>
      <c r="P30" s="8">
        <v>8727</v>
      </c>
      <c r="Q30" s="8">
        <v>1800</v>
      </c>
      <c r="R30" s="8">
        <v>10527</v>
      </c>
      <c r="S30" s="8"/>
      <c r="T30" s="8"/>
      <c r="U30" s="8"/>
      <c r="V30" s="8"/>
      <c r="W30" s="8">
        <v>666790</v>
      </c>
      <c r="X30" s="8">
        <v>3921005</v>
      </c>
      <c r="Y30" s="8">
        <v>-3254215</v>
      </c>
      <c r="Z30" s="2">
        <v>-82.99</v>
      </c>
      <c r="AA30" s="6">
        <v>5228000</v>
      </c>
    </row>
    <row r="31" spans="1:27" ht="13.5">
      <c r="A31" s="25" t="s">
        <v>55</v>
      </c>
      <c r="B31" s="24"/>
      <c r="C31" s="6">
        <v>6630281</v>
      </c>
      <c r="D31" s="6"/>
      <c r="E31" s="7">
        <v>49231986</v>
      </c>
      <c r="F31" s="8">
        <v>49231986</v>
      </c>
      <c r="G31" s="8">
        <v>3712772</v>
      </c>
      <c r="H31" s="8">
        <v>1009405</v>
      </c>
      <c r="I31" s="8">
        <v>7046417</v>
      </c>
      <c r="J31" s="8">
        <v>11768594</v>
      </c>
      <c r="K31" s="8">
        <v>3323310</v>
      </c>
      <c r="L31" s="8">
        <v>2704006</v>
      </c>
      <c r="M31" s="8">
        <v>5135744</v>
      </c>
      <c r="N31" s="8">
        <v>11163060</v>
      </c>
      <c r="O31" s="8">
        <v>1747214</v>
      </c>
      <c r="P31" s="8">
        <v>4278781</v>
      </c>
      <c r="Q31" s="8">
        <v>3936528</v>
      </c>
      <c r="R31" s="8">
        <v>9962523</v>
      </c>
      <c r="S31" s="8"/>
      <c r="T31" s="8"/>
      <c r="U31" s="8"/>
      <c r="V31" s="8"/>
      <c r="W31" s="8">
        <v>32894177</v>
      </c>
      <c r="X31" s="8">
        <v>36924048</v>
      </c>
      <c r="Y31" s="8">
        <v>-4029871</v>
      </c>
      <c r="Z31" s="2">
        <v>-10.91</v>
      </c>
      <c r="AA31" s="6">
        <v>49231986</v>
      </c>
    </row>
    <row r="32" spans="1:27" ht="13.5">
      <c r="A32" s="25" t="s">
        <v>43</v>
      </c>
      <c r="B32" s="24"/>
      <c r="C32" s="6"/>
      <c r="D32" s="6"/>
      <c r="E32" s="7">
        <v>2298012</v>
      </c>
      <c r="F32" s="8">
        <v>2298012</v>
      </c>
      <c r="G32" s="8">
        <v>1054888</v>
      </c>
      <c r="H32" s="8">
        <v>171581</v>
      </c>
      <c r="I32" s="8">
        <v>217477</v>
      </c>
      <c r="J32" s="8">
        <v>1443946</v>
      </c>
      <c r="K32" s="8">
        <v>91224</v>
      </c>
      <c r="L32" s="8">
        <v>126802</v>
      </c>
      <c r="M32" s="8">
        <v>115078</v>
      </c>
      <c r="N32" s="8">
        <v>333104</v>
      </c>
      <c r="O32" s="8">
        <v>157742</v>
      </c>
      <c r="P32" s="8">
        <v>222357</v>
      </c>
      <c r="Q32" s="8">
        <v>67364</v>
      </c>
      <c r="R32" s="8">
        <v>447463</v>
      </c>
      <c r="S32" s="8"/>
      <c r="T32" s="8"/>
      <c r="U32" s="8"/>
      <c r="V32" s="8"/>
      <c r="W32" s="8">
        <v>2224513</v>
      </c>
      <c r="X32" s="8">
        <v>1723512</v>
      </c>
      <c r="Y32" s="8">
        <v>501001</v>
      </c>
      <c r="Z32" s="2">
        <v>29.07</v>
      </c>
      <c r="AA32" s="6">
        <v>2298012</v>
      </c>
    </row>
    <row r="33" spans="1:27" ht="13.5">
      <c r="A33" s="25" t="s">
        <v>56</v>
      </c>
      <c r="B33" s="24"/>
      <c r="C33" s="6">
        <v>2815594</v>
      </c>
      <c r="D33" s="6"/>
      <c r="E33" s="7">
        <v>62342512</v>
      </c>
      <c r="F33" s="8">
        <v>62342512</v>
      </c>
      <c r="G33" s="8">
        <v>5314253</v>
      </c>
      <c r="H33" s="8">
        <v>336887</v>
      </c>
      <c r="I33" s="8">
        <v>3679414</v>
      </c>
      <c r="J33" s="8">
        <v>9330554</v>
      </c>
      <c r="K33" s="8">
        <v>1923838</v>
      </c>
      <c r="L33" s="8">
        <v>3123035</v>
      </c>
      <c r="M33" s="8">
        <v>5099403</v>
      </c>
      <c r="N33" s="8">
        <v>10146276</v>
      </c>
      <c r="O33" s="8">
        <v>1661138</v>
      </c>
      <c r="P33" s="8">
        <v>3287558</v>
      </c>
      <c r="Q33" s="8">
        <v>5304386</v>
      </c>
      <c r="R33" s="8">
        <v>10253082</v>
      </c>
      <c r="S33" s="8"/>
      <c r="T33" s="8"/>
      <c r="U33" s="8"/>
      <c r="V33" s="8"/>
      <c r="W33" s="8">
        <v>29729912</v>
      </c>
      <c r="X33" s="8">
        <v>46756963</v>
      </c>
      <c r="Y33" s="8">
        <v>-17027051</v>
      </c>
      <c r="Z33" s="2">
        <v>-36.42</v>
      </c>
      <c r="AA33" s="6">
        <v>62342512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18656012</v>
      </c>
      <c r="D35" s="33">
        <f>SUM(D24:D34)</f>
        <v>0</v>
      </c>
      <c r="E35" s="34">
        <f t="shared" si="1"/>
        <v>284209078</v>
      </c>
      <c r="F35" s="35">
        <f t="shared" si="1"/>
        <v>284209078</v>
      </c>
      <c r="G35" s="35">
        <f t="shared" si="1"/>
        <v>11101581</v>
      </c>
      <c r="H35" s="35">
        <f t="shared" si="1"/>
        <v>1521873</v>
      </c>
      <c r="I35" s="35">
        <f t="shared" si="1"/>
        <v>21803059</v>
      </c>
      <c r="J35" s="35">
        <f t="shared" si="1"/>
        <v>34426513</v>
      </c>
      <c r="K35" s="35">
        <f t="shared" si="1"/>
        <v>14951881</v>
      </c>
      <c r="L35" s="35">
        <f t="shared" si="1"/>
        <v>5953843</v>
      </c>
      <c r="M35" s="35">
        <f t="shared" si="1"/>
        <v>10350225</v>
      </c>
      <c r="N35" s="35">
        <f t="shared" si="1"/>
        <v>31255949</v>
      </c>
      <c r="O35" s="35">
        <f t="shared" si="1"/>
        <v>13347872</v>
      </c>
      <c r="P35" s="35">
        <f t="shared" si="1"/>
        <v>17553368</v>
      </c>
      <c r="Q35" s="35">
        <f t="shared" si="1"/>
        <v>10032828</v>
      </c>
      <c r="R35" s="35">
        <f t="shared" si="1"/>
        <v>40934068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106616530</v>
      </c>
      <c r="X35" s="35">
        <f t="shared" si="1"/>
        <v>213157213</v>
      </c>
      <c r="Y35" s="35">
        <f t="shared" si="1"/>
        <v>-106540683</v>
      </c>
      <c r="Z35" s="36">
        <f>+IF(X35&lt;&gt;0,+(Y35/X35)*100,0)</f>
        <v>-49.98220867149356</v>
      </c>
      <c r="AA35" s="33">
        <f>SUM(AA24:AA34)</f>
        <v>284209078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-18793859</v>
      </c>
      <c r="D37" s="46">
        <f>+D21-D35</f>
        <v>0</v>
      </c>
      <c r="E37" s="47">
        <f t="shared" si="2"/>
        <v>-9160935</v>
      </c>
      <c r="F37" s="48">
        <f t="shared" si="2"/>
        <v>-9160935</v>
      </c>
      <c r="G37" s="48">
        <f t="shared" si="2"/>
        <v>79702559</v>
      </c>
      <c r="H37" s="48">
        <f t="shared" si="2"/>
        <v>1209496</v>
      </c>
      <c r="I37" s="48">
        <f t="shared" si="2"/>
        <v>-21795357</v>
      </c>
      <c r="J37" s="48">
        <f t="shared" si="2"/>
        <v>59116698</v>
      </c>
      <c r="K37" s="48">
        <f t="shared" si="2"/>
        <v>-15861295</v>
      </c>
      <c r="L37" s="48">
        <f t="shared" si="2"/>
        <v>-5013421</v>
      </c>
      <c r="M37" s="48">
        <f t="shared" si="2"/>
        <v>36894389</v>
      </c>
      <c r="N37" s="48">
        <f t="shared" si="2"/>
        <v>16019673</v>
      </c>
      <c r="O37" s="48">
        <f t="shared" si="2"/>
        <v>-12531268</v>
      </c>
      <c r="P37" s="48">
        <f t="shared" si="2"/>
        <v>-18263674</v>
      </c>
      <c r="Q37" s="48">
        <f t="shared" si="2"/>
        <v>49911831</v>
      </c>
      <c r="R37" s="48">
        <f t="shared" si="2"/>
        <v>19116889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94253260</v>
      </c>
      <c r="X37" s="48">
        <f>IF(F21=F35,0,X21-X35)</f>
        <v>-6871080</v>
      </c>
      <c r="Y37" s="48">
        <f t="shared" si="2"/>
        <v>101124340</v>
      </c>
      <c r="Z37" s="49">
        <f>+IF(X37&lt;&gt;0,+(Y37/X37)*100,0)</f>
        <v>-1471.7386495281673</v>
      </c>
      <c r="AA37" s="46">
        <f>+AA21-AA35</f>
        <v>-9160935</v>
      </c>
    </row>
    <row r="38" spans="1:27" ht="22.5" customHeight="1">
      <c r="A38" s="50" t="s">
        <v>60</v>
      </c>
      <c r="B38" s="29"/>
      <c r="C38" s="6"/>
      <c r="D38" s="6"/>
      <c r="E38" s="7">
        <v>46289800</v>
      </c>
      <c r="F38" s="8">
        <v>46289800</v>
      </c>
      <c r="G38" s="8">
        <v>19042000</v>
      </c>
      <c r="H38" s="8"/>
      <c r="I38" s="8"/>
      <c r="J38" s="8">
        <v>19042000</v>
      </c>
      <c r="K38" s="8"/>
      <c r="L38" s="8"/>
      <c r="M38" s="8"/>
      <c r="N38" s="8"/>
      <c r="O38" s="8">
        <v>901000</v>
      </c>
      <c r="P38" s="8">
        <v>29315</v>
      </c>
      <c r="Q38" s="8"/>
      <c r="R38" s="8">
        <v>930315</v>
      </c>
      <c r="S38" s="8"/>
      <c r="T38" s="8"/>
      <c r="U38" s="8"/>
      <c r="V38" s="8"/>
      <c r="W38" s="8">
        <v>19972315</v>
      </c>
      <c r="X38" s="8">
        <v>34717351</v>
      </c>
      <c r="Y38" s="8">
        <v>-14745036</v>
      </c>
      <c r="Z38" s="2">
        <v>-42.47</v>
      </c>
      <c r="AA38" s="6">
        <v>46289800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-18793859</v>
      </c>
      <c r="D41" s="56">
        <f>SUM(D37:D40)</f>
        <v>0</v>
      </c>
      <c r="E41" s="57">
        <f t="shared" si="3"/>
        <v>37128865</v>
      </c>
      <c r="F41" s="58">
        <f t="shared" si="3"/>
        <v>37128865</v>
      </c>
      <c r="G41" s="58">
        <f t="shared" si="3"/>
        <v>98744559</v>
      </c>
      <c r="H41" s="58">
        <f t="shared" si="3"/>
        <v>1209496</v>
      </c>
      <c r="I41" s="58">
        <f t="shared" si="3"/>
        <v>-21795357</v>
      </c>
      <c r="J41" s="58">
        <f t="shared" si="3"/>
        <v>78158698</v>
      </c>
      <c r="K41" s="58">
        <f t="shared" si="3"/>
        <v>-15861295</v>
      </c>
      <c r="L41" s="58">
        <f t="shared" si="3"/>
        <v>-5013421</v>
      </c>
      <c r="M41" s="58">
        <f t="shared" si="3"/>
        <v>36894389</v>
      </c>
      <c r="N41" s="58">
        <f t="shared" si="3"/>
        <v>16019673</v>
      </c>
      <c r="O41" s="58">
        <f t="shared" si="3"/>
        <v>-11630268</v>
      </c>
      <c r="P41" s="58">
        <f t="shared" si="3"/>
        <v>-18234359</v>
      </c>
      <c r="Q41" s="58">
        <f t="shared" si="3"/>
        <v>49911831</v>
      </c>
      <c r="R41" s="58">
        <f t="shared" si="3"/>
        <v>20047204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114225575</v>
      </c>
      <c r="X41" s="58">
        <f t="shared" si="3"/>
        <v>27846271</v>
      </c>
      <c r="Y41" s="58">
        <f t="shared" si="3"/>
        <v>86379304</v>
      </c>
      <c r="Z41" s="59">
        <f>+IF(X41&lt;&gt;0,+(Y41/X41)*100,0)</f>
        <v>310.2006153714442</v>
      </c>
      <c r="AA41" s="56">
        <f>SUM(AA37:AA40)</f>
        <v>37128865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-18793859</v>
      </c>
      <c r="D43" s="64">
        <f>+D41-D42</f>
        <v>0</v>
      </c>
      <c r="E43" s="65">
        <f t="shared" si="4"/>
        <v>37128865</v>
      </c>
      <c r="F43" s="66">
        <f t="shared" si="4"/>
        <v>37128865</v>
      </c>
      <c r="G43" s="66">
        <f t="shared" si="4"/>
        <v>98744559</v>
      </c>
      <c r="H43" s="66">
        <f t="shared" si="4"/>
        <v>1209496</v>
      </c>
      <c r="I43" s="66">
        <f t="shared" si="4"/>
        <v>-21795357</v>
      </c>
      <c r="J43" s="66">
        <f t="shared" si="4"/>
        <v>78158698</v>
      </c>
      <c r="K43" s="66">
        <f t="shared" si="4"/>
        <v>-15861295</v>
      </c>
      <c r="L43" s="66">
        <f t="shared" si="4"/>
        <v>-5013421</v>
      </c>
      <c r="M43" s="66">
        <f t="shared" si="4"/>
        <v>36894389</v>
      </c>
      <c r="N43" s="66">
        <f t="shared" si="4"/>
        <v>16019673</v>
      </c>
      <c r="O43" s="66">
        <f t="shared" si="4"/>
        <v>-11630268</v>
      </c>
      <c r="P43" s="66">
        <f t="shared" si="4"/>
        <v>-18234359</v>
      </c>
      <c r="Q43" s="66">
        <f t="shared" si="4"/>
        <v>49911831</v>
      </c>
      <c r="R43" s="66">
        <f t="shared" si="4"/>
        <v>20047204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114225575</v>
      </c>
      <c r="X43" s="66">
        <f t="shared" si="4"/>
        <v>27846271</v>
      </c>
      <c r="Y43" s="66">
        <f t="shared" si="4"/>
        <v>86379304</v>
      </c>
      <c r="Z43" s="67">
        <f>+IF(X43&lt;&gt;0,+(Y43/X43)*100,0)</f>
        <v>310.2006153714442</v>
      </c>
      <c r="AA43" s="64">
        <f>+AA41-AA42</f>
        <v>37128865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-18793859</v>
      </c>
      <c r="D45" s="56">
        <f>SUM(D43:D44)</f>
        <v>0</v>
      </c>
      <c r="E45" s="57">
        <f t="shared" si="5"/>
        <v>37128865</v>
      </c>
      <c r="F45" s="58">
        <f t="shared" si="5"/>
        <v>37128865</v>
      </c>
      <c r="G45" s="58">
        <f t="shared" si="5"/>
        <v>98744559</v>
      </c>
      <c r="H45" s="58">
        <f t="shared" si="5"/>
        <v>1209496</v>
      </c>
      <c r="I45" s="58">
        <f t="shared" si="5"/>
        <v>-21795357</v>
      </c>
      <c r="J45" s="58">
        <f t="shared" si="5"/>
        <v>78158698</v>
      </c>
      <c r="K45" s="58">
        <f t="shared" si="5"/>
        <v>-15861295</v>
      </c>
      <c r="L45" s="58">
        <f t="shared" si="5"/>
        <v>-5013421</v>
      </c>
      <c r="M45" s="58">
        <f t="shared" si="5"/>
        <v>36894389</v>
      </c>
      <c r="N45" s="58">
        <f t="shared" si="5"/>
        <v>16019673</v>
      </c>
      <c r="O45" s="58">
        <f t="shared" si="5"/>
        <v>-11630268</v>
      </c>
      <c r="P45" s="58">
        <f t="shared" si="5"/>
        <v>-18234359</v>
      </c>
      <c r="Q45" s="58">
        <f t="shared" si="5"/>
        <v>49911831</v>
      </c>
      <c r="R45" s="58">
        <f t="shared" si="5"/>
        <v>20047204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114225575</v>
      </c>
      <c r="X45" s="58">
        <f t="shared" si="5"/>
        <v>27846271</v>
      </c>
      <c r="Y45" s="58">
        <f t="shared" si="5"/>
        <v>86379304</v>
      </c>
      <c r="Z45" s="59">
        <f>+IF(X45&lt;&gt;0,+(Y45/X45)*100,0)</f>
        <v>310.2006153714442</v>
      </c>
      <c r="AA45" s="56">
        <f>SUM(AA43:AA44)</f>
        <v>37128865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-18793859</v>
      </c>
      <c r="D47" s="71">
        <f>SUM(D45:D46)</f>
        <v>0</v>
      </c>
      <c r="E47" s="72">
        <f t="shared" si="6"/>
        <v>37128865</v>
      </c>
      <c r="F47" s="73">
        <f t="shared" si="6"/>
        <v>37128865</v>
      </c>
      <c r="G47" s="73">
        <f t="shared" si="6"/>
        <v>98744559</v>
      </c>
      <c r="H47" s="74">
        <f t="shared" si="6"/>
        <v>1209496</v>
      </c>
      <c r="I47" s="74">
        <f t="shared" si="6"/>
        <v>-21795357</v>
      </c>
      <c r="J47" s="74">
        <f t="shared" si="6"/>
        <v>78158698</v>
      </c>
      <c r="K47" s="74">
        <f t="shared" si="6"/>
        <v>-15861295</v>
      </c>
      <c r="L47" s="74">
        <f t="shared" si="6"/>
        <v>-5013421</v>
      </c>
      <c r="M47" s="73">
        <f t="shared" si="6"/>
        <v>36894389</v>
      </c>
      <c r="N47" s="73">
        <f t="shared" si="6"/>
        <v>16019673</v>
      </c>
      <c r="O47" s="74">
        <f t="shared" si="6"/>
        <v>-11630268</v>
      </c>
      <c r="P47" s="74">
        <f t="shared" si="6"/>
        <v>-18234359</v>
      </c>
      <c r="Q47" s="74">
        <f t="shared" si="6"/>
        <v>49911831</v>
      </c>
      <c r="R47" s="74">
        <f t="shared" si="6"/>
        <v>20047204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114225575</v>
      </c>
      <c r="X47" s="74">
        <f t="shared" si="6"/>
        <v>27846271</v>
      </c>
      <c r="Y47" s="74">
        <f t="shared" si="6"/>
        <v>86379304</v>
      </c>
      <c r="Z47" s="75">
        <f>+IF(X47&lt;&gt;0,+(Y47/X47)*100,0)</f>
        <v>310.2006153714442</v>
      </c>
      <c r="AA47" s="76">
        <f>SUM(AA45:AA46)</f>
        <v>37128865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2158548</v>
      </c>
      <c r="D5" s="6"/>
      <c r="E5" s="7">
        <v>30089583</v>
      </c>
      <c r="F5" s="8">
        <v>42448350</v>
      </c>
      <c r="G5" s="8">
        <v>2323985</v>
      </c>
      <c r="H5" s="8">
        <v>2978482</v>
      </c>
      <c r="I5" s="8">
        <v>2321237</v>
      </c>
      <c r="J5" s="8">
        <v>7623704</v>
      </c>
      <c r="K5" s="8">
        <v>2316615</v>
      </c>
      <c r="L5" s="8"/>
      <c r="M5" s="8"/>
      <c r="N5" s="8">
        <v>2316615</v>
      </c>
      <c r="O5" s="8">
        <v>2321239</v>
      </c>
      <c r="P5" s="8">
        <v>2317734</v>
      </c>
      <c r="Q5" s="8">
        <v>2298943</v>
      </c>
      <c r="R5" s="8">
        <v>6937916</v>
      </c>
      <c r="S5" s="8"/>
      <c r="T5" s="8"/>
      <c r="U5" s="8"/>
      <c r="V5" s="8"/>
      <c r="W5" s="8">
        <v>16878235</v>
      </c>
      <c r="X5" s="8">
        <v>31836261</v>
      </c>
      <c r="Y5" s="8">
        <v>-14958026</v>
      </c>
      <c r="Z5" s="2">
        <v>-46.98</v>
      </c>
      <c r="AA5" s="6">
        <v>42448350</v>
      </c>
    </row>
    <row r="6" spans="1:27" ht="13.5">
      <c r="A6" s="23" t="s">
        <v>32</v>
      </c>
      <c r="B6" s="24"/>
      <c r="C6" s="6">
        <v>7923981</v>
      </c>
      <c r="D6" s="6"/>
      <c r="E6" s="7">
        <v>81198015</v>
      </c>
      <c r="F6" s="8">
        <v>99230367</v>
      </c>
      <c r="G6" s="8">
        <v>7187244</v>
      </c>
      <c r="H6" s="8">
        <v>6744736</v>
      </c>
      <c r="I6" s="8">
        <v>7039877</v>
      </c>
      <c r="J6" s="8">
        <v>20971857</v>
      </c>
      <c r="K6" s="8">
        <v>6237060</v>
      </c>
      <c r="L6" s="8"/>
      <c r="M6" s="8"/>
      <c r="N6" s="8">
        <v>6237060</v>
      </c>
      <c r="O6" s="8">
        <v>6962387</v>
      </c>
      <c r="P6" s="8">
        <v>10416908</v>
      </c>
      <c r="Q6" s="8">
        <v>5289293</v>
      </c>
      <c r="R6" s="8">
        <v>22668588</v>
      </c>
      <c r="S6" s="8"/>
      <c r="T6" s="8"/>
      <c r="U6" s="8"/>
      <c r="V6" s="8"/>
      <c r="W6" s="8">
        <v>49877505</v>
      </c>
      <c r="X6" s="8">
        <v>74422773</v>
      </c>
      <c r="Y6" s="8">
        <v>-24545268</v>
      </c>
      <c r="Z6" s="2">
        <v>-32.98</v>
      </c>
      <c r="AA6" s="6">
        <v>99230367</v>
      </c>
    </row>
    <row r="7" spans="1:27" ht="13.5">
      <c r="A7" s="25" t="s">
        <v>33</v>
      </c>
      <c r="B7" s="24"/>
      <c r="C7" s="6">
        <v>12588287</v>
      </c>
      <c r="D7" s="6"/>
      <c r="E7" s="7">
        <v>39118262</v>
      </c>
      <c r="F7" s="8">
        <v>42038162</v>
      </c>
      <c r="G7" s="8">
        <v>3423940</v>
      </c>
      <c r="H7" s="8">
        <v>3481774</v>
      </c>
      <c r="I7" s="8">
        <v>8623490</v>
      </c>
      <c r="J7" s="8">
        <v>15529204</v>
      </c>
      <c r="K7" s="8">
        <v>12579395</v>
      </c>
      <c r="L7" s="8"/>
      <c r="M7" s="8"/>
      <c r="N7" s="8">
        <v>12579395</v>
      </c>
      <c r="O7" s="8">
        <v>9908065</v>
      </c>
      <c r="P7" s="8">
        <v>5089520</v>
      </c>
      <c r="Q7" s="8">
        <v>1933107</v>
      </c>
      <c r="R7" s="8">
        <v>16930692</v>
      </c>
      <c r="S7" s="8"/>
      <c r="T7" s="8"/>
      <c r="U7" s="8"/>
      <c r="V7" s="8"/>
      <c r="W7" s="8">
        <v>45039291</v>
      </c>
      <c r="X7" s="8">
        <v>31528622</v>
      </c>
      <c r="Y7" s="8">
        <v>13510669</v>
      </c>
      <c r="Z7" s="2">
        <v>42.85</v>
      </c>
      <c r="AA7" s="6">
        <v>42038162</v>
      </c>
    </row>
    <row r="8" spans="1:27" ht="13.5">
      <c r="A8" s="25" t="s">
        <v>34</v>
      </c>
      <c r="B8" s="24"/>
      <c r="C8" s="6">
        <v>15420946</v>
      </c>
      <c r="D8" s="6"/>
      <c r="E8" s="7">
        <v>25625170</v>
      </c>
      <c r="F8" s="8">
        <v>25625170</v>
      </c>
      <c r="G8" s="8">
        <v>802162</v>
      </c>
      <c r="H8" s="8">
        <v>798563</v>
      </c>
      <c r="I8" s="8">
        <v>797635</v>
      </c>
      <c r="J8" s="8">
        <v>2398360</v>
      </c>
      <c r="K8" s="8">
        <v>794643</v>
      </c>
      <c r="L8" s="8"/>
      <c r="M8" s="8"/>
      <c r="N8" s="8">
        <v>794643</v>
      </c>
      <c r="O8" s="8">
        <v>791542</v>
      </c>
      <c r="P8" s="8">
        <v>790786</v>
      </c>
      <c r="Q8" s="8">
        <v>1132865</v>
      </c>
      <c r="R8" s="8">
        <v>2715193</v>
      </c>
      <c r="S8" s="8"/>
      <c r="T8" s="8"/>
      <c r="U8" s="8"/>
      <c r="V8" s="8"/>
      <c r="W8" s="8">
        <v>5908196</v>
      </c>
      <c r="X8" s="8">
        <v>19218877</v>
      </c>
      <c r="Y8" s="8">
        <v>-13310681</v>
      </c>
      <c r="Z8" s="2">
        <v>-69.26</v>
      </c>
      <c r="AA8" s="6">
        <v>25625170</v>
      </c>
    </row>
    <row r="9" spans="1:27" ht="13.5">
      <c r="A9" s="25" t="s">
        <v>35</v>
      </c>
      <c r="B9" s="24"/>
      <c r="C9" s="6">
        <v>12850961</v>
      </c>
      <c r="D9" s="6"/>
      <c r="E9" s="7">
        <v>20536718</v>
      </c>
      <c r="F9" s="8">
        <v>20536718</v>
      </c>
      <c r="G9" s="8">
        <v>606937</v>
      </c>
      <c r="H9" s="8">
        <v>612796</v>
      </c>
      <c r="I9" s="8">
        <v>612016</v>
      </c>
      <c r="J9" s="8">
        <v>1831749</v>
      </c>
      <c r="K9" s="8">
        <v>608979</v>
      </c>
      <c r="L9" s="8"/>
      <c r="M9" s="8"/>
      <c r="N9" s="8">
        <v>608979</v>
      </c>
      <c r="O9" s="8">
        <v>606959</v>
      </c>
      <c r="P9" s="8">
        <v>606270</v>
      </c>
      <c r="Q9" s="8">
        <v>891964</v>
      </c>
      <c r="R9" s="8">
        <v>2105193</v>
      </c>
      <c r="S9" s="8"/>
      <c r="T9" s="8"/>
      <c r="U9" s="8"/>
      <c r="V9" s="8"/>
      <c r="W9" s="8">
        <v>4545921</v>
      </c>
      <c r="X9" s="8">
        <v>15402539</v>
      </c>
      <c r="Y9" s="8">
        <v>-10856618</v>
      </c>
      <c r="Z9" s="2">
        <v>-70.49</v>
      </c>
      <c r="AA9" s="6">
        <v>20536718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1180</v>
      </c>
      <c r="D11" s="6"/>
      <c r="E11" s="7">
        <v>534996</v>
      </c>
      <c r="F11" s="8">
        <v>718859</v>
      </c>
      <c r="G11" s="8">
        <v>2778</v>
      </c>
      <c r="H11" s="8">
        <v>11447</v>
      </c>
      <c r="I11" s="8">
        <v>771</v>
      </c>
      <c r="J11" s="8">
        <v>14996</v>
      </c>
      <c r="K11" s="8">
        <v>3551</v>
      </c>
      <c r="L11" s="8"/>
      <c r="M11" s="8"/>
      <c r="N11" s="8">
        <v>3551</v>
      </c>
      <c r="O11" s="8"/>
      <c r="P11" s="8"/>
      <c r="Q11" s="8">
        <v>1138</v>
      </c>
      <c r="R11" s="8">
        <v>1138</v>
      </c>
      <c r="S11" s="8"/>
      <c r="T11" s="8"/>
      <c r="U11" s="8"/>
      <c r="V11" s="8"/>
      <c r="W11" s="8">
        <v>19685</v>
      </c>
      <c r="X11" s="8">
        <v>539144</v>
      </c>
      <c r="Y11" s="8">
        <v>-519459</v>
      </c>
      <c r="Z11" s="2">
        <v>-96.35</v>
      </c>
      <c r="AA11" s="6">
        <v>718859</v>
      </c>
    </row>
    <row r="12" spans="1:27" ht="13.5">
      <c r="A12" s="25" t="s">
        <v>37</v>
      </c>
      <c r="B12" s="29"/>
      <c r="C12" s="6">
        <v>30515</v>
      </c>
      <c r="D12" s="6"/>
      <c r="E12" s="7">
        <v>586418</v>
      </c>
      <c r="F12" s="8">
        <v>46418</v>
      </c>
      <c r="G12" s="8">
        <v>11174</v>
      </c>
      <c r="H12" s="8"/>
      <c r="I12" s="8"/>
      <c r="J12" s="8">
        <v>11174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>
        <v>11174</v>
      </c>
      <c r="X12" s="8">
        <v>34814</v>
      </c>
      <c r="Y12" s="8">
        <v>-23640</v>
      </c>
      <c r="Z12" s="2">
        <v>-67.9</v>
      </c>
      <c r="AA12" s="6">
        <v>46418</v>
      </c>
    </row>
    <row r="13" spans="1:27" ht="13.5">
      <c r="A13" s="23" t="s">
        <v>38</v>
      </c>
      <c r="B13" s="29"/>
      <c r="C13" s="6">
        <v>8306996</v>
      </c>
      <c r="D13" s="6"/>
      <c r="E13" s="7">
        <v>37494916</v>
      </c>
      <c r="F13" s="8">
        <v>60526485</v>
      </c>
      <c r="G13" s="8">
        <v>6580789</v>
      </c>
      <c r="H13" s="8">
        <v>6618455</v>
      </c>
      <c r="I13" s="8">
        <v>6863992</v>
      </c>
      <c r="J13" s="8">
        <v>20063236</v>
      </c>
      <c r="K13" s="8">
        <v>6982752</v>
      </c>
      <c r="L13" s="8"/>
      <c r="M13" s="8"/>
      <c r="N13" s="8">
        <v>6982752</v>
      </c>
      <c r="O13" s="8">
        <v>7578827</v>
      </c>
      <c r="P13" s="8">
        <v>7866334</v>
      </c>
      <c r="Q13" s="8">
        <v>8019263</v>
      </c>
      <c r="R13" s="8">
        <v>23464424</v>
      </c>
      <c r="S13" s="8"/>
      <c r="T13" s="8"/>
      <c r="U13" s="8"/>
      <c r="V13" s="8"/>
      <c r="W13" s="8">
        <v>50510412</v>
      </c>
      <c r="X13" s="8">
        <v>45394863</v>
      </c>
      <c r="Y13" s="8">
        <v>5115549</v>
      </c>
      <c r="Z13" s="2">
        <v>11.27</v>
      </c>
      <c r="AA13" s="6">
        <v>60526485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-1793543</v>
      </c>
      <c r="D15" s="6"/>
      <c r="E15" s="7">
        <v>1031065</v>
      </c>
      <c r="F15" s="8">
        <v>2479116</v>
      </c>
      <c r="G15" s="8">
        <v>40049</v>
      </c>
      <c r="H15" s="8">
        <v>21965</v>
      </c>
      <c r="I15" s="8">
        <v>12973</v>
      </c>
      <c r="J15" s="8">
        <v>74987</v>
      </c>
      <c r="K15" s="8">
        <v>23317</v>
      </c>
      <c r="L15" s="8"/>
      <c r="M15" s="8"/>
      <c r="N15" s="8">
        <v>23317</v>
      </c>
      <c r="O15" s="8">
        <v>13811</v>
      </c>
      <c r="P15" s="8">
        <v>14625</v>
      </c>
      <c r="Q15" s="8">
        <v>62690</v>
      </c>
      <c r="R15" s="8">
        <v>91126</v>
      </c>
      <c r="S15" s="8"/>
      <c r="T15" s="8"/>
      <c r="U15" s="8"/>
      <c r="V15" s="8"/>
      <c r="W15" s="8">
        <v>189430</v>
      </c>
      <c r="X15" s="8">
        <v>1859334</v>
      </c>
      <c r="Y15" s="8">
        <v>-1669904</v>
      </c>
      <c r="Z15" s="2">
        <v>-89.81</v>
      </c>
      <c r="AA15" s="6">
        <v>2479116</v>
      </c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/>
      <c r="D17" s="6"/>
      <c r="E17" s="7">
        <v>2760641</v>
      </c>
      <c r="F17" s="8">
        <v>2765641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2074231</v>
      </c>
      <c r="Y17" s="8">
        <v>-2074231</v>
      </c>
      <c r="Z17" s="2">
        <v>-100</v>
      </c>
      <c r="AA17" s="6">
        <v>2765641</v>
      </c>
    </row>
    <row r="18" spans="1:27" ht="13.5">
      <c r="A18" s="23" t="s">
        <v>43</v>
      </c>
      <c r="B18" s="29"/>
      <c r="C18" s="6">
        <v>3620856</v>
      </c>
      <c r="D18" s="6"/>
      <c r="E18" s="7">
        <v>58415000</v>
      </c>
      <c r="F18" s="8">
        <v>54415000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>
        <v>63186000</v>
      </c>
      <c r="R18" s="8">
        <v>63186000</v>
      </c>
      <c r="S18" s="8"/>
      <c r="T18" s="8"/>
      <c r="U18" s="8"/>
      <c r="V18" s="8"/>
      <c r="W18" s="8">
        <v>63186000</v>
      </c>
      <c r="X18" s="8">
        <v>40811251</v>
      </c>
      <c r="Y18" s="8">
        <v>22374749</v>
      </c>
      <c r="Z18" s="2">
        <v>54.82</v>
      </c>
      <c r="AA18" s="6">
        <v>54415000</v>
      </c>
    </row>
    <row r="19" spans="1:27" ht="13.5">
      <c r="A19" s="23" t="s">
        <v>44</v>
      </c>
      <c r="B19" s="29"/>
      <c r="C19" s="6">
        <v>270996</v>
      </c>
      <c r="D19" s="6"/>
      <c r="E19" s="7">
        <v>977952</v>
      </c>
      <c r="F19" s="26">
        <v>1063025</v>
      </c>
      <c r="G19" s="26">
        <v>8778</v>
      </c>
      <c r="H19" s="26">
        <v>5591</v>
      </c>
      <c r="I19" s="26">
        <v>3344</v>
      </c>
      <c r="J19" s="26">
        <v>17713</v>
      </c>
      <c r="K19" s="26">
        <v>14517</v>
      </c>
      <c r="L19" s="26"/>
      <c r="M19" s="26"/>
      <c r="N19" s="26">
        <v>14517</v>
      </c>
      <c r="O19" s="26">
        <v>2649</v>
      </c>
      <c r="P19" s="26">
        <v>6605</v>
      </c>
      <c r="Q19" s="26">
        <v>5901</v>
      </c>
      <c r="R19" s="26">
        <v>15155</v>
      </c>
      <c r="S19" s="26"/>
      <c r="T19" s="26"/>
      <c r="U19" s="26"/>
      <c r="V19" s="26"/>
      <c r="W19" s="26">
        <v>47385</v>
      </c>
      <c r="X19" s="26">
        <v>797270</v>
      </c>
      <c r="Y19" s="26">
        <v>-749885</v>
      </c>
      <c r="Z19" s="27">
        <v>-94.06</v>
      </c>
      <c r="AA19" s="28">
        <v>1063025</v>
      </c>
    </row>
    <row r="20" spans="1:27" ht="13.5">
      <c r="A20" s="23" t="s">
        <v>45</v>
      </c>
      <c r="B20" s="29"/>
      <c r="C20" s="6">
        <v>3725375</v>
      </c>
      <c r="D20" s="6"/>
      <c r="E20" s="7">
        <v>-10500000</v>
      </c>
      <c r="F20" s="8">
        <v>-10500000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-7875000</v>
      </c>
      <c r="Y20" s="8">
        <v>7875000</v>
      </c>
      <c r="Z20" s="2">
        <v>-100</v>
      </c>
      <c r="AA20" s="6">
        <v>-10500000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65105098</v>
      </c>
      <c r="D21" s="33">
        <f t="shared" si="0"/>
        <v>0</v>
      </c>
      <c r="E21" s="34">
        <f t="shared" si="0"/>
        <v>287868736</v>
      </c>
      <c r="F21" s="35">
        <f t="shared" si="0"/>
        <v>341393311</v>
      </c>
      <c r="G21" s="35">
        <f t="shared" si="0"/>
        <v>20987836</v>
      </c>
      <c r="H21" s="35">
        <f t="shared" si="0"/>
        <v>21273809</v>
      </c>
      <c r="I21" s="35">
        <f t="shared" si="0"/>
        <v>26275335</v>
      </c>
      <c r="J21" s="35">
        <f t="shared" si="0"/>
        <v>68536980</v>
      </c>
      <c r="K21" s="35">
        <f t="shared" si="0"/>
        <v>29560829</v>
      </c>
      <c r="L21" s="35">
        <f t="shared" si="0"/>
        <v>0</v>
      </c>
      <c r="M21" s="35">
        <f t="shared" si="0"/>
        <v>0</v>
      </c>
      <c r="N21" s="35">
        <f t="shared" si="0"/>
        <v>29560829</v>
      </c>
      <c r="O21" s="35">
        <f t="shared" si="0"/>
        <v>28185479</v>
      </c>
      <c r="P21" s="35">
        <f t="shared" si="0"/>
        <v>27108782</v>
      </c>
      <c r="Q21" s="35">
        <f t="shared" si="0"/>
        <v>82821164</v>
      </c>
      <c r="R21" s="35">
        <f t="shared" si="0"/>
        <v>138115425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236213234</v>
      </c>
      <c r="X21" s="35">
        <f t="shared" si="0"/>
        <v>256044979</v>
      </c>
      <c r="Y21" s="35">
        <f t="shared" si="0"/>
        <v>-19831745</v>
      </c>
      <c r="Z21" s="36">
        <f>+IF(X21&lt;&gt;0,+(Y21/X21)*100,0)</f>
        <v>-7.745414527343651</v>
      </c>
      <c r="AA21" s="33">
        <f>SUM(AA5:AA20)</f>
        <v>341393311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5821040</v>
      </c>
      <c r="D24" s="6"/>
      <c r="E24" s="7">
        <v>72750631</v>
      </c>
      <c r="F24" s="8">
        <v>68517536</v>
      </c>
      <c r="G24" s="8"/>
      <c r="H24" s="8">
        <v>11570728</v>
      </c>
      <c r="I24" s="8">
        <v>5904153</v>
      </c>
      <c r="J24" s="8">
        <v>17474881</v>
      </c>
      <c r="K24" s="8">
        <v>5636204</v>
      </c>
      <c r="L24" s="8"/>
      <c r="M24" s="8"/>
      <c r="N24" s="8">
        <v>5636204</v>
      </c>
      <c r="O24" s="8">
        <v>5737650</v>
      </c>
      <c r="P24" s="8">
        <v>5380088</v>
      </c>
      <c r="Q24" s="8">
        <v>5871376</v>
      </c>
      <c r="R24" s="8">
        <v>16989114</v>
      </c>
      <c r="S24" s="8"/>
      <c r="T24" s="8"/>
      <c r="U24" s="8"/>
      <c r="V24" s="8"/>
      <c r="W24" s="8">
        <v>40100199</v>
      </c>
      <c r="X24" s="8">
        <v>51388148</v>
      </c>
      <c r="Y24" s="8">
        <v>-11287949</v>
      </c>
      <c r="Z24" s="2">
        <v>-21.97</v>
      </c>
      <c r="AA24" s="6">
        <v>68517536</v>
      </c>
    </row>
    <row r="25" spans="1:27" ht="13.5">
      <c r="A25" s="25" t="s">
        <v>49</v>
      </c>
      <c r="B25" s="24"/>
      <c r="C25" s="6">
        <v>385216</v>
      </c>
      <c r="D25" s="6"/>
      <c r="E25" s="7">
        <v>6171016</v>
      </c>
      <c r="F25" s="8">
        <v>6171016</v>
      </c>
      <c r="G25" s="8">
        <v>407011</v>
      </c>
      <c r="H25" s="8">
        <v>405189</v>
      </c>
      <c r="I25" s="8">
        <v>385216</v>
      </c>
      <c r="J25" s="8">
        <v>1197416</v>
      </c>
      <c r="K25" s="8">
        <v>385216</v>
      </c>
      <c r="L25" s="8"/>
      <c r="M25" s="8"/>
      <c r="N25" s="8">
        <v>385216</v>
      </c>
      <c r="O25" s="8">
        <v>385364</v>
      </c>
      <c r="P25" s="8">
        <v>385364</v>
      </c>
      <c r="Q25" s="8">
        <v>385364</v>
      </c>
      <c r="R25" s="8">
        <v>1156092</v>
      </c>
      <c r="S25" s="8"/>
      <c r="T25" s="8"/>
      <c r="U25" s="8"/>
      <c r="V25" s="8"/>
      <c r="W25" s="8">
        <v>2738724</v>
      </c>
      <c r="X25" s="8">
        <v>4628260</v>
      </c>
      <c r="Y25" s="8">
        <v>-1889536</v>
      </c>
      <c r="Z25" s="2">
        <v>-40.83</v>
      </c>
      <c r="AA25" s="6">
        <v>6171016</v>
      </c>
    </row>
    <row r="26" spans="1:27" ht="13.5">
      <c r="A26" s="25" t="s">
        <v>50</v>
      </c>
      <c r="B26" s="24"/>
      <c r="C26" s="6">
        <v>126749009</v>
      </c>
      <c r="D26" s="6"/>
      <c r="E26" s="7">
        <v>80592777</v>
      </c>
      <c r="F26" s="8">
        <v>97452775</v>
      </c>
      <c r="G26" s="8">
        <v>298423</v>
      </c>
      <c r="H26" s="8">
        <v>69479</v>
      </c>
      <c r="I26" s="8">
        <v>60617</v>
      </c>
      <c r="J26" s="8">
        <v>428519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>
        <v>428519</v>
      </c>
      <c r="X26" s="8">
        <v>73089580</v>
      </c>
      <c r="Y26" s="8">
        <v>-72661061</v>
      </c>
      <c r="Z26" s="2">
        <v>-99.41</v>
      </c>
      <c r="AA26" s="6">
        <v>97452775</v>
      </c>
    </row>
    <row r="27" spans="1:27" ht="13.5">
      <c r="A27" s="25" t="s">
        <v>51</v>
      </c>
      <c r="B27" s="24"/>
      <c r="C27" s="6">
        <v>18206948</v>
      </c>
      <c r="D27" s="6"/>
      <c r="E27" s="7">
        <v>25360079</v>
      </c>
      <c r="F27" s="8">
        <v>23184999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17388753</v>
      </c>
      <c r="Y27" s="8">
        <v>-17388753</v>
      </c>
      <c r="Z27" s="2">
        <v>-100</v>
      </c>
      <c r="AA27" s="6">
        <v>23184999</v>
      </c>
    </row>
    <row r="28" spans="1:27" ht="13.5">
      <c r="A28" s="25" t="s">
        <v>52</v>
      </c>
      <c r="B28" s="24"/>
      <c r="C28" s="6">
        <v>9215207</v>
      </c>
      <c r="D28" s="6"/>
      <c r="E28" s="7">
        <v>4167957</v>
      </c>
      <c r="F28" s="8">
        <v>4017957</v>
      </c>
      <c r="G28" s="8"/>
      <c r="H28" s="8">
        <v>827</v>
      </c>
      <c r="I28" s="8">
        <v>75670</v>
      </c>
      <c r="J28" s="8">
        <v>76497</v>
      </c>
      <c r="K28" s="8">
        <v>5801</v>
      </c>
      <c r="L28" s="8"/>
      <c r="M28" s="8"/>
      <c r="N28" s="8">
        <v>5801</v>
      </c>
      <c r="O28" s="8">
        <v>4089</v>
      </c>
      <c r="P28" s="8">
        <v>821133</v>
      </c>
      <c r="Q28" s="8">
        <v>4715</v>
      </c>
      <c r="R28" s="8">
        <v>829937</v>
      </c>
      <c r="S28" s="8"/>
      <c r="T28" s="8"/>
      <c r="U28" s="8"/>
      <c r="V28" s="8"/>
      <c r="W28" s="8">
        <v>912235</v>
      </c>
      <c r="X28" s="8">
        <v>3013467</v>
      </c>
      <c r="Y28" s="8">
        <v>-2101232</v>
      </c>
      <c r="Z28" s="2">
        <v>-69.73</v>
      </c>
      <c r="AA28" s="6">
        <v>4017957</v>
      </c>
    </row>
    <row r="29" spans="1:27" ht="13.5">
      <c r="A29" s="25" t="s">
        <v>53</v>
      </c>
      <c r="B29" s="24"/>
      <c r="C29" s="6">
        <v>48163848</v>
      </c>
      <c r="D29" s="6"/>
      <c r="E29" s="7">
        <v>67296000</v>
      </c>
      <c r="F29" s="8">
        <v>54896000</v>
      </c>
      <c r="G29" s="8"/>
      <c r="H29" s="8">
        <v>5852050</v>
      </c>
      <c r="I29" s="8">
        <v>6423107</v>
      </c>
      <c r="J29" s="8">
        <v>12275157</v>
      </c>
      <c r="K29" s="8">
        <v>136856</v>
      </c>
      <c r="L29" s="8"/>
      <c r="M29" s="8"/>
      <c r="N29" s="8">
        <v>136856</v>
      </c>
      <c r="O29" s="8">
        <v>1033486</v>
      </c>
      <c r="P29" s="8">
        <v>23493004</v>
      </c>
      <c r="Q29" s="8">
        <v>318076</v>
      </c>
      <c r="R29" s="8">
        <v>24844566</v>
      </c>
      <c r="S29" s="8"/>
      <c r="T29" s="8"/>
      <c r="U29" s="8"/>
      <c r="V29" s="8"/>
      <c r="W29" s="8">
        <v>37256579</v>
      </c>
      <c r="X29" s="8">
        <v>41171999</v>
      </c>
      <c r="Y29" s="8">
        <v>-3915420</v>
      </c>
      <c r="Z29" s="2">
        <v>-9.51</v>
      </c>
      <c r="AA29" s="6">
        <v>54896000</v>
      </c>
    </row>
    <row r="30" spans="1:27" ht="13.5">
      <c r="A30" s="25" t="s">
        <v>54</v>
      </c>
      <c r="B30" s="24"/>
      <c r="C30" s="6">
        <v>-4727476</v>
      </c>
      <c r="D30" s="6"/>
      <c r="E30" s="7">
        <v>25830829</v>
      </c>
      <c r="F30" s="8">
        <v>7692829</v>
      </c>
      <c r="G30" s="8">
        <v>102366</v>
      </c>
      <c r="H30" s="8">
        <v>476962</v>
      </c>
      <c r="I30" s="8">
        <v>1196085</v>
      </c>
      <c r="J30" s="8">
        <v>1775413</v>
      </c>
      <c r="K30" s="8">
        <v>152195</v>
      </c>
      <c r="L30" s="8"/>
      <c r="M30" s="8"/>
      <c r="N30" s="8">
        <v>152195</v>
      </c>
      <c r="O30" s="8">
        <v>66265</v>
      </c>
      <c r="P30" s="8">
        <v>28981</v>
      </c>
      <c r="Q30" s="8">
        <v>1697988</v>
      </c>
      <c r="R30" s="8">
        <v>1793234</v>
      </c>
      <c r="S30" s="8"/>
      <c r="T30" s="8"/>
      <c r="U30" s="8"/>
      <c r="V30" s="8"/>
      <c r="W30" s="8">
        <v>3720842</v>
      </c>
      <c r="X30" s="8">
        <v>5769610</v>
      </c>
      <c r="Y30" s="8">
        <v>-2048768</v>
      </c>
      <c r="Z30" s="2">
        <v>-35.51</v>
      </c>
      <c r="AA30" s="6">
        <v>7692829</v>
      </c>
    </row>
    <row r="31" spans="1:27" ht="13.5">
      <c r="A31" s="25" t="s">
        <v>55</v>
      </c>
      <c r="B31" s="24"/>
      <c r="C31" s="6">
        <v>9351202</v>
      </c>
      <c r="D31" s="6"/>
      <c r="E31" s="7">
        <v>25488668</v>
      </c>
      <c r="F31" s="8">
        <v>13555642</v>
      </c>
      <c r="G31" s="8">
        <v>1391927</v>
      </c>
      <c r="H31" s="8">
        <v>1721939</v>
      </c>
      <c r="I31" s="8">
        <v>535286</v>
      </c>
      <c r="J31" s="8">
        <v>3649152</v>
      </c>
      <c r="K31" s="8">
        <v>586125</v>
      </c>
      <c r="L31" s="8"/>
      <c r="M31" s="8"/>
      <c r="N31" s="8">
        <v>586125</v>
      </c>
      <c r="O31" s="8">
        <v>941012</v>
      </c>
      <c r="P31" s="8">
        <v>59984</v>
      </c>
      <c r="Q31" s="8">
        <v>1891678</v>
      </c>
      <c r="R31" s="8">
        <v>2892674</v>
      </c>
      <c r="S31" s="8"/>
      <c r="T31" s="8"/>
      <c r="U31" s="8"/>
      <c r="V31" s="8"/>
      <c r="W31" s="8">
        <v>7127951</v>
      </c>
      <c r="X31" s="8">
        <v>10166722</v>
      </c>
      <c r="Y31" s="8">
        <v>-3038771</v>
      </c>
      <c r="Z31" s="2">
        <v>-29.89</v>
      </c>
      <c r="AA31" s="6">
        <v>13555642</v>
      </c>
    </row>
    <row r="32" spans="1:27" ht="13.5">
      <c r="A32" s="25" t="s">
        <v>43</v>
      </c>
      <c r="B32" s="24"/>
      <c r="C32" s="6"/>
      <c r="D32" s="6"/>
      <c r="E32" s="7"/>
      <c r="F32" s="8">
        <v>350000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262499</v>
      </c>
      <c r="Y32" s="8">
        <v>-262499</v>
      </c>
      <c r="Z32" s="2">
        <v>-100</v>
      </c>
      <c r="AA32" s="6">
        <v>350000</v>
      </c>
    </row>
    <row r="33" spans="1:27" ht="13.5">
      <c r="A33" s="25" t="s">
        <v>56</v>
      </c>
      <c r="B33" s="24"/>
      <c r="C33" s="6">
        <v>2289276</v>
      </c>
      <c r="D33" s="6"/>
      <c r="E33" s="7">
        <v>38265337</v>
      </c>
      <c r="F33" s="8">
        <v>13543176</v>
      </c>
      <c r="G33" s="8">
        <v>1520115</v>
      </c>
      <c r="H33" s="8">
        <v>807102</v>
      </c>
      <c r="I33" s="8">
        <v>885945</v>
      </c>
      <c r="J33" s="8">
        <v>3213162</v>
      </c>
      <c r="K33" s="8">
        <v>858392</v>
      </c>
      <c r="L33" s="8"/>
      <c r="M33" s="8"/>
      <c r="N33" s="8">
        <v>858392</v>
      </c>
      <c r="O33" s="8">
        <v>734011</v>
      </c>
      <c r="P33" s="8">
        <v>191838</v>
      </c>
      <c r="Q33" s="8">
        <v>1899925</v>
      </c>
      <c r="R33" s="8">
        <v>2825774</v>
      </c>
      <c r="S33" s="8"/>
      <c r="T33" s="8"/>
      <c r="U33" s="8"/>
      <c r="V33" s="8"/>
      <c r="W33" s="8">
        <v>6897328</v>
      </c>
      <c r="X33" s="8">
        <v>10157400</v>
      </c>
      <c r="Y33" s="8">
        <v>-3260072</v>
      </c>
      <c r="Z33" s="2">
        <v>-32.1</v>
      </c>
      <c r="AA33" s="6">
        <v>13543176</v>
      </c>
    </row>
    <row r="34" spans="1:27" ht="13.5">
      <c r="A34" s="23" t="s">
        <v>57</v>
      </c>
      <c r="B34" s="29"/>
      <c r="C34" s="6">
        <v>3009870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218464140</v>
      </c>
      <c r="D35" s="33">
        <f>SUM(D24:D34)</f>
        <v>0</v>
      </c>
      <c r="E35" s="34">
        <f t="shared" si="1"/>
        <v>345923294</v>
      </c>
      <c r="F35" s="35">
        <f t="shared" si="1"/>
        <v>289381930</v>
      </c>
      <c r="G35" s="35">
        <f t="shared" si="1"/>
        <v>3719842</v>
      </c>
      <c r="H35" s="35">
        <f t="shared" si="1"/>
        <v>20904276</v>
      </c>
      <c r="I35" s="35">
        <f t="shared" si="1"/>
        <v>15466079</v>
      </c>
      <c r="J35" s="35">
        <f t="shared" si="1"/>
        <v>40090197</v>
      </c>
      <c r="K35" s="35">
        <f t="shared" si="1"/>
        <v>7760789</v>
      </c>
      <c r="L35" s="35">
        <f t="shared" si="1"/>
        <v>0</v>
      </c>
      <c r="M35" s="35">
        <f t="shared" si="1"/>
        <v>0</v>
      </c>
      <c r="N35" s="35">
        <f t="shared" si="1"/>
        <v>7760789</v>
      </c>
      <c r="O35" s="35">
        <f t="shared" si="1"/>
        <v>8901877</v>
      </c>
      <c r="P35" s="35">
        <f t="shared" si="1"/>
        <v>30360392</v>
      </c>
      <c r="Q35" s="35">
        <f t="shared" si="1"/>
        <v>12069122</v>
      </c>
      <c r="R35" s="35">
        <f t="shared" si="1"/>
        <v>51331391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99182377</v>
      </c>
      <c r="X35" s="35">
        <f t="shared" si="1"/>
        <v>217036438</v>
      </c>
      <c r="Y35" s="35">
        <f t="shared" si="1"/>
        <v>-117854061</v>
      </c>
      <c r="Z35" s="36">
        <f>+IF(X35&lt;&gt;0,+(Y35/X35)*100,0)</f>
        <v>-54.30150903969406</v>
      </c>
      <c r="AA35" s="33">
        <f>SUM(AA24:AA34)</f>
        <v>289381930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-153359042</v>
      </c>
      <c r="D37" s="46">
        <f>+D21-D35</f>
        <v>0</v>
      </c>
      <c r="E37" s="47">
        <f t="shared" si="2"/>
        <v>-58054558</v>
      </c>
      <c r="F37" s="48">
        <f t="shared" si="2"/>
        <v>52011381</v>
      </c>
      <c r="G37" s="48">
        <f t="shared" si="2"/>
        <v>17267994</v>
      </c>
      <c r="H37" s="48">
        <f t="shared" si="2"/>
        <v>369533</v>
      </c>
      <c r="I37" s="48">
        <f t="shared" si="2"/>
        <v>10809256</v>
      </c>
      <c r="J37" s="48">
        <f t="shared" si="2"/>
        <v>28446783</v>
      </c>
      <c r="K37" s="48">
        <f t="shared" si="2"/>
        <v>21800040</v>
      </c>
      <c r="L37" s="48">
        <f t="shared" si="2"/>
        <v>0</v>
      </c>
      <c r="M37" s="48">
        <f t="shared" si="2"/>
        <v>0</v>
      </c>
      <c r="N37" s="48">
        <f t="shared" si="2"/>
        <v>21800040</v>
      </c>
      <c r="O37" s="48">
        <f t="shared" si="2"/>
        <v>19283602</v>
      </c>
      <c r="P37" s="48">
        <f t="shared" si="2"/>
        <v>-3251610</v>
      </c>
      <c r="Q37" s="48">
        <f t="shared" si="2"/>
        <v>70752042</v>
      </c>
      <c r="R37" s="48">
        <f t="shared" si="2"/>
        <v>86784034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137030857</v>
      </c>
      <c r="X37" s="48">
        <f>IF(F21=F35,0,X21-X35)</f>
        <v>39008541</v>
      </c>
      <c r="Y37" s="48">
        <f t="shared" si="2"/>
        <v>98022316</v>
      </c>
      <c r="Z37" s="49">
        <f>+IF(X37&lt;&gt;0,+(Y37/X37)*100,0)</f>
        <v>251.2842405461922</v>
      </c>
      <c r="AA37" s="46">
        <f>+AA21-AA35</f>
        <v>52011381</v>
      </c>
    </row>
    <row r="38" spans="1:27" ht="22.5" customHeight="1">
      <c r="A38" s="50" t="s">
        <v>60</v>
      </c>
      <c r="B38" s="29"/>
      <c r="C38" s="6">
        <v>11396791</v>
      </c>
      <c r="D38" s="6"/>
      <c r="E38" s="7">
        <v>14793000</v>
      </c>
      <c r="F38" s="8">
        <v>18793000</v>
      </c>
      <c r="G38" s="8"/>
      <c r="H38" s="8"/>
      <c r="I38" s="8"/>
      <c r="J38" s="8"/>
      <c r="K38" s="8"/>
      <c r="L38" s="8"/>
      <c r="M38" s="8"/>
      <c r="N38" s="8"/>
      <c r="O38" s="8"/>
      <c r="P38" s="8">
        <v>16793000</v>
      </c>
      <c r="Q38" s="8">
        <v>10000000</v>
      </c>
      <c r="R38" s="8">
        <v>26793000</v>
      </c>
      <c r="S38" s="8"/>
      <c r="T38" s="8"/>
      <c r="U38" s="8"/>
      <c r="V38" s="8"/>
      <c r="W38" s="8">
        <v>26793000</v>
      </c>
      <c r="X38" s="8">
        <v>14094751</v>
      </c>
      <c r="Y38" s="8">
        <v>12698249</v>
      </c>
      <c r="Z38" s="2">
        <v>90.09</v>
      </c>
      <c r="AA38" s="6">
        <v>18793000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-141962251</v>
      </c>
      <c r="D41" s="56">
        <f>SUM(D37:D40)</f>
        <v>0</v>
      </c>
      <c r="E41" s="57">
        <f t="shared" si="3"/>
        <v>-43261558</v>
      </c>
      <c r="F41" s="58">
        <f t="shared" si="3"/>
        <v>70804381</v>
      </c>
      <c r="G41" s="58">
        <f t="shared" si="3"/>
        <v>17267994</v>
      </c>
      <c r="H41" s="58">
        <f t="shared" si="3"/>
        <v>369533</v>
      </c>
      <c r="I41" s="58">
        <f t="shared" si="3"/>
        <v>10809256</v>
      </c>
      <c r="J41" s="58">
        <f t="shared" si="3"/>
        <v>28446783</v>
      </c>
      <c r="K41" s="58">
        <f t="shared" si="3"/>
        <v>21800040</v>
      </c>
      <c r="L41" s="58">
        <f t="shared" si="3"/>
        <v>0</v>
      </c>
      <c r="M41" s="58">
        <f t="shared" si="3"/>
        <v>0</v>
      </c>
      <c r="N41" s="58">
        <f t="shared" si="3"/>
        <v>21800040</v>
      </c>
      <c r="O41" s="58">
        <f t="shared" si="3"/>
        <v>19283602</v>
      </c>
      <c r="P41" s="58">
        <f t="shared" si="3"/>
        <v>13541390</v>
      </c>
      <c r="Q41" s="58">
        <f t="shared" si="3"/>
        <v>80752042</v>
      </c>
      <c r="R41" s="58">
        <f t="shared" si="3"/>
        <v>113577034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163823857</v>
      </c>
      <c r="X41" s="58">
        <f t="shared" si="3"/>
        <v>53103292</v>
      </c>
      <c r="Y41" s="58">
        <f t="shared" si="3"/>
        <v>110720565</v>
      </c>
      <c r="Z41" s="59">
        <f>+IF(X41&lt;&gt;0,+(Y41/X41)*100,0)</f>
        <v>208.50037884656945</v>
      </c>
      <c r="AA41" s="56">
        <f>SUM(AA37:AA40)</f>
        <v>70804381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-141962251</v>
      </c>
      <c r="D43" s="64">
        <f>+D41-D42</f>
        <v>0</v>
      </c>
      <c r="E43" s="65">
        <f t="shared" si="4"/>
        <v>-43261558</v>
      </c>
      <c r="F43" s="66">
        <f t="shared" si="4"/>
        <v>70804381</v>
      </c>
      <c r="G43" s="66">
        <f t="shared" si="4"/>
        <v>17267994</v>
      </c>
      <c r="H43" s="66">
        <f t="shared" si="4"/>
        <v>369533</v>
      </c>
      <c r="I43" s="66">
        <f t="shared" si="4"/>
        <v>10809256</v>
      </c>
      <c r="J43" s="66">
        <f t="shared" si="4"/>
        <v>28446783</v>
      </c>
      <c r="K43" s="66">
        <f t="shared" si="4"/>
        <v>21800040</v>
      </c>
      <c r="L43" s="66">
        <f t="shared" si="4"/>
        <v>0</v>
      </c>
      <c r="M43" s="66">
        <f t="shared" si="4"/>
        <v>0</v>
      </c>
      <c r="N43" s="66">
        <f t="shared" si="4"/>
        <v>21800040</v>
      </c>
      <c r="O43" s="66">
        <f t="shared" si="4"/>
        <v>19283602</v>
      </c>
      <c r="P43" s="66">
        <f t="shared" si="4"/>
        <v>13541390</v>
      </c>
      <c r="Q43" s="66">
        <f t="shared" si="4"/>
        <v>80752042</v>
      </c>
      <c r="R43" s="66">
        <f t="shared" si="4"/>
        <v>113577034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163823857</v>
      </c>
      <c r="X43" s="66">
        <f t="shared" si="4"/>
        <v>53103292</v>
      </c>
      <c r="Y43" s="66">
        <f t="shared" si="4"/>
        <v>110720565</v>
      </c>
      <c r="Z43" s="67">
        <f>+IF(X43&lt;&gt;0,+(Y43/X43)*100,0)</f>
        <v>208.50037884656945</v>
      </c>
      <c r="AA43" s="64">
        <f>+AA41-AA42</f>
        <v>70804381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-141962251</v>
      </c>
      <c r="D45" s="56">
        <f>SUM(D43:D44)</f>
        <v>0</v>
      </c>
      <c r="E45" s="57">
        <f t="shared" si="5"/>
        <v>-43261558</v>
      </c>
      <c r="F45" s="58">
        <f t="shared" si="5"/>
        <v>70804381</v>
      </c>
      <c r="G45" s="58">
        <f t="shared" si="5"/>
        <v>17267994</v>
      </c>
      <c r="H45" s="58">
        <f t="shared" si="5"/>
        <v>369533</v>
      </c>
      <c r="I45" s="58">
        <f t="shared" si="5"/>
        <v>10809256</v>
      </c>
      <c r="J45" s="58">
        <f t="shared" si="5"/>
        <v>28446783</v>
      </c>
      <c r="K45" s="58">
        <f t="shared" si="5"/>
        <v>21800040</v>
      </c>
      <c r="L45" s="58">
        <f t="shared" si="5"/>
        <v>0</v>
      </c>
      <c r="M45" s="58">
        <f t="shared" si="5"/>
        <v>0</v>
      </c>
      <c r="N45" s="58">
        <f t="shared" si="5"/>
        <v>21800040</v>
      </c>
      <c r="O45" s="58">
        <f t="shared" si="5"/>
        <v>19283602</v>
      </c>
      <c r="P45" s="58">
        <f t="shared" si="5"/>
        <v>13541390</v>
      </c>
      <c r="Q45" s="58">
        <f t="shared" si="5"/>
        <v>80752042</v>
      </c>
      <c r="R45" s="58">
        <f t="shared" si="5"/>
        <v>113577034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163823857</v>
      </c>
      <c r="X45" s="58">
        <f t="shared" si="5"/>
        <v>53103292</v>
      </c>
      <c r="Y45" s="58">
        <f t="shared" si="5"/>
        <v>110720565</v>
      </c>
      <c r="Z45" s="59">
        <f>+IF(X45&lt;&gt;0,+(Y45/X45)*100,0)</f>
        <v>208.50037884656945</v>
      </c>
      <c r="AA45" s="56">
        <f>SUM(AA43:AA44)</f>
        <v>70804381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-141962251</v>
      </c>
      <c r="D47" s="71">
        <f>SUM(D45:D46)</f>
        <v>0</v>
      </c>
      <c r="E47" s="72">
        <f t="shared" si="6"/>
        <v>-43261558</v>
      </c>
      <c r="F47" s="73">
        <f t="shared" si="6"/>
        <v>70804381</v>
      </c>
      <c r="G47" s="73">
        <f t="shared" si="6"/>
        <v>17267994</v>
      </c>
      <c r="H47" s="74">
        <f t="shared" si="6"/>
        <v>369533</v>
      </c>
      <c r="I47" s="74">
        <f t="shared" si="6"/>
        <v>10809256</v>
      </c>
      <c r="J47" s="74">
        <f t="shared" si="6"/>
        <v>28446783</v>
      </c>
      <c r="K47" s="74">
        <f t="shared" si="6"/>
        <v>21800040</v>
      </c>
      <c r="L47" s="74">
        <f t="shared" si="6"/>
        <v>0</v>
      </c>
      <c r="M47" s="73">
        <f t="shared" si="6"/>
        <v>0</v>
      </c>
      <c r="N47" s="73">
        <f t="shared" si="6"/>
        <v>21800040</v>
      </c>
      <c r="O47" s="74">
        <f t="shared" si="6"/>
        <v>19283602</v>
      </c>
      <c r="P47" s="74">
        <f t="shared" si="6"/>
        <v>13541390</v>
      </c>
      <c r="Q47" s="74">
        <f t="shared" si="6"/>
        <v>80752042</v>
      </c>
      <c r="R47" s="74">
        <f t="shared" si="6"/>
        <v>113577034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163823857</v>
      </c>
      <c r="X47" s="74">
        <f t="shared" si="6"/>
        <v>53103292</v>
      </c>
      <c r="Y47" s="74">
        <f t="shared" si="6"/>
        <v>110720565</v>
      </c>
      <c r="Z47" s="75">
        <f>+IF(X47&lt;&gt;0,+(Y47/X47)*100,0)</f>
        <v>208.50037884656945</v>
      </c>
      <c r="AA47" s="76">
        <f>SUM(AA45:AA46)</f>
        <v>70804381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27049541</v>
      </c>
      <c r="D5" s="6"/>
      <c r="E5" s="7">
        <v>28818300</v>
      </c>
      <c r="F5" s="8">
        <v>33272740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>
        <v>28987957</v>
      </c>
      <c r="Y5" s="8">
        <v>-28987957</v>
      </c>
      <c r="Z5" s="2">
        <v>-100</v>
      </c>
      <c r="AA5" s="6">
        <v>33272740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1210935</v>
      </c>
      <c r="D11" s="6"/>
      <c r="E11" s="7">
        <v>1980000</v>
      </c>
      <c r="F11" s="8">
        <v>1980000</v>
      </c>
      <c r="G11" s="8">
        <v>1304</v>
      </c>
      <c r="H11" s="8">
        <v>5840</v>
      </c>
      <c r="I11" s="8">
        <v>102651</v>
      </c>
      <c r="J11" s="8">
        <v>109795</v>
      </c>
      <c r="K11" s="8">
        <v>110364</v>
      </c>
      <c r="L11" s="8">
        <v>10696</v>
      </c>
      <c r="M11" s="8">
        <v>663</v>
      </c>
      <c r="N11" s="8">
        <v>121723</v>
      </c>
      <c r="O11" s="8">
        <v>101722</v>
      </c>
      <c r="P11" s="8">
        <v>100688</v>
      </c>
      <c r="Q11" s="8">
        <v>102751</v>
      </c>
      <c r="R11" s="8">
        <v>305161</v>
      </c>
      <c r="S11" s="8"/>
      <c r="T11" s="8"/>
      <c r="U11" s="8"/>
      <c r="V11" s="8"/>
      <c r="W11" s="8">
        <v>536679</v>
      </c>
      <c r="X11" s="8">
        <v>1485000</v>
      </c>
      <c r="Y11" s="8">
        <v>-948321</v>
      </c>
      <c r="Z11" s="2">
        <v>-63.86</v>
      </c>
      <c r="AA11" s="6">
        <v>1980000</v>
      </c>
    </row>
    <row r="12" spans="1:27" ht="13.5">
      <c r="A12" s="25" t="s">
        <v>37</v>
      </c>
      <c r="B12" s="29"/>
      <c r="C12" s="6">
        <v>1214748</v>
      </c>
      <c r="D12" s="6"/>
      <c r="E12" s="7">
        <v>880000</v>
      </c>
      <c r="F12" s="8">
        <v>2200000</v>
      </c>
      <c r="G12" s="8">
        <v>282330</v>
      </c>
      <c r="H12" s="8">
        <v>140803</v>
      </c>
      <c r="I12" s="8">
        <v>310689</v>
      </c>
      <c r="J12" s="8">
        <v>733822</v>
      </c>
      <c r="K12" s="8"/>
      <c r="L12" s="8">
        <v>94211</v>
      </c>
      <c r="M12" s="8"/>
      <c r="N12" s="8">
        <v>94211</v>
      </c>
      <c r="O12" s="8">
        <v>43967</v>
      </c>
      <c r="P12" s="8">
        <v>36898</v>
      </c>
      <c r="Q12" s="8">
        <v>34889</v>
      </c>
      <c r="R12" s="8">
        <v>115754</v>
      </c>
      <c r="S12" s="8"/>
      <c r="T12" s="8"/>
      <c r="U12" s="8"/>
      <c r="V12" s="8"/>
      <c r="W12" s="8">
        <v>943787</v>
      </c>
      <c r="X12" s="8">
        <v>1649998</v>
      </c>
      <c r="Y12" s="8">
        <v>-706211</v>
      </c>
      <c r="Z12" s="2">
        <v>-42.8</v>
      </c>
      <c r="AA12" s="6">
        <v>2200000</v>
      </c>
    </row>
    <row r="13" spans="1:27" ht="13.5">
      <c r="A13" s="23" t="s">
        <v>38</v>
      </c>
      <c r="B13" s="29"/>
      <c r="C13" s="6">
        <v>966357</v>
      </c>
      <c r="D13" s="6"/>
      <c r="E13" s="7"/>
      <c r="F13" s="8">
        <v>700000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450000</v>
      </c>
      <c r="Y13" s="8">
        <v>-450000</v>
      </c>
      <c r="Z13" s="2">
        <v>-100</v>
      </c>
      <c r="AA13" s="6">
        <v>700000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1859399</v>
      </c>
      <c r="D15" s="6"/>
      <c r="E15" s="7">
        <v>700000</v>
      </c>
      <c r="F15" s="8"/>
      <c r="G15" s="8"/>
      <c r="H15" s="8"/>
      <c r="I15" s="8"/>
      <c r="J15" s="8"/>
      <c r="K15" s="8">
        <v>137194</v>
      </c>
      <c r="L15" s="8">
        <v>64934</v>
      </c>
      <c r="M15" s="8">
        <v>18487</v>
      </c>
      <c r="N15" s="8">
        <v>220615</v>
      </c>
      <c r="O15" s="8">
        <v>71979</v>
      </c>
      <c r="P15" s="8">
        <v>120436</v>
      </c>
      <c r="Q15" s="8">
        <v>60031</v>
      </c>
      <c r="R15" s="8">
        <v>252446</v>
      </c>
      <c r="S15" s="8"/>
      <c r="T15" s="8"/>
      <c r="U15" s="8"/>
      <c r="V15" s="8"/>
      <c r="W15" s="8">
        <v>473061</v>
      </c>
      <c r="X15" s="8"/>
      <c r="Y15" s="8">
        <v>473061</v>
      </c>
      <c r="Z15" s="2"/>
      <c r="AA15" s="6"/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149704641</v>
      </c>
      <c r="D18" s="6"/>
      <c r="E18" s="7">
        <v>129908309</v>
      </c>
      <c r="F18" s="8">
        <v>132185050</v>
      </c>
      <c r="G18" s="8">
        <v>50682001</v>
      </c>
      <c r="H18" s="8"/>
      <c r="I18" s="8"/>
      <c r="J18" s="8">
        <v>50682001</v>
      </c>
      <c r="K18" s="8"/>
      <c r="L18" s="8"/>
      <c r="M18" s="8">
        <v>31991000</v>
      </c>
      <c r="N18" s="8">
        <v>31991000</v>
      </c>
      <c r="O18" s="8"/>
      <c r="P18" s="8"/>
      <c r="Q18" s="8">
        <v>30409000</v>
      </c>
      <c r="R18" s="8">
        <v>30409000</v>
      </c>
      <c r="S18" s="8"/>
      <c r="T18" s="8"/>
      <c r="U18" s="8"/>
      <c r="V18" s="8"/>
      <c r="W18" s="8">
        <v>113082001</v>
      </c>
      <c r="X18" s="8">
        <v>132185051</v>
      </c>
      <c r="Y18" s="8">
        <v>-19103050</v>
      </c>
      <c r="Z18" s="2">
        <v>-14.45</v>
      </c>
      <c r="AA18" s="6">
        <v>132185050</v>
      </c>
    </row>
    <row r="19" spans="1:27" ht="13.5">
      <c r="A19" s="23" t="s">
        <v>44</v>
      </c>
      <c r="B19" s="29"/>
      <c r="C19" s="6">
        <v>373641</v>
      </c>
      <c r="D19" s="6"/>
      <c r="E19" s="7">
        <v>720000</v>
      </c>
      <c r="F19" s="26">
        <v>2220000</v>
      </c>
      <c r="G19" s="26">
        <v>11966</v>
      </c>
      <c r="H19" s="26">
        <v>33825</v>
      </c>
      <c r="I19" s="26">
        <v>8380</v>
      </c>
      <c r="J19" s="26">
        <v>54171</v>
      </c>
      <c r="K19" s="26">
        <v>290428</v>
      </c>
      <c r="L19" s="26">
        <v>5407</v>
      </c>
      <c r="M19" s="26">
        <v>94520</v>
      </c>
      <c r="N19" s="26">
        <v>390355</v>
      </c>
      <c r="O19" s="26">
        <v>48347</v>
      </c>
      <c r="P19" s="26">
        <v>1284904</v>
      </c>
      <c r="Q19" s="26">
        <v>20529</v>
      </c>
      <c r="R19" s="26">
        <v>1353780</v>
      </c>
      <c r="S19" s="26"/>
      <c r="T19" s="26"/>
      <c r="U19" s="26"/>
      <c r="V19" s="26"/>
      <c r="W19" s="26">
        <v>1798306</v>
      </c>
      <c r="X19" s="26">
        <v>1542997</v>
      </c>
      <c r="Y19" s="26">
        <v>255309</v>
      </c>
      <c r="Z19" s="27">
        <v>16.55</v>
      </c>
      <c r="AA19" s="28">
        <v>2220000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182379262</v>
      </c>
      <c r="D21" s="33">
        <f t="shared" si="0"/>
        <v>0</v>
      </c>
      <c r="E21" s="34">
        <f t="shared" si="0"/>
        <v>163006609</v>
      </c>
      <c r="F21" s="35">
        <f t="shared" si="0"/>
        <v>172557790</v>
      </c>
      <c r="G21" s="35">
        <f t="shared" si="0"/>
        <v>50977601</v>
      </c>
      <c r="H21" s="35">
        <f t="shared" si="0"/>
        <v>180468</v>
      </c>
      <c r="I21" s="35">
        <f t="shared" si="0"/>
        <v>421720</v>
      </c>
      <c r="J21" s="35">
        <f t="shared" si="0"/>
        <v>51579789</v>
      </c>
      <c r="K21" s="35">
        <f t="shared" si="0"/>
        <v>537986</v>
      </c>
      <c r="L21" s="35">
        <f t="shared" si="0"/>
        <v>175248</v>
      </c>
      <c r="M21" s="35">
        <f t="shared" si="0"/>
        <v>32104670</v>
      </c>
      <c r="N21" s="35">
        <f t="shared" si="0"/>
        <v>32817904</v>
      </c>
      <c r="O21" s="35">
        <f t="shared" si="0"/>
        <v>266015</v>
      </c>
      <c r="P21" s="35">
        <f t="shared" si="0"/>
        <v>1542926</v>
      </c>
      <c r="Q21" s="35">
        <f t="shared" si="0"/>
        <v>30627200</v>
      </c>
      <c r="R21" s="35">
        <f t="shared" si="0"/>
        <v>32436141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116833834</v>
      </c>
      <c r="X21" s="35">
        <f t="shared" si="0"/>
        <v>166301003</v>
      </c>
      <c r="Y21" s="35">
        <f t="shared" si="0"/>
        <v>-49467169</v>
      </c>
      <c r="Z21" s="36">
        <f>+IF(X21&lt;&gt;0,+(Y21/X21)*100,0)</f>
        <v>-29.74556262898787</v>
      </c>
      <c r="AA21" s="33">
        <f>SUM(AA5:AA20)</f>
        <v>172557790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34535689</v>
      </c>
      <c r="D24" s="6"/>
      <c r="E24" s="7">
        <v>45878148</v>
      </c>
      <c r="F24" s="8">
        <v>37867406</v>
      </c>
      <c r="G24" s="8">
        <v>3097670</v>
      </c>
      <c r="H24" s="8">
        <v>2896186</v>
      </c>
      <c r="I24" s="8">
        <v>3058900</v>
      </c>
      <c r="J24" s="8">
        <v>9052756</v>
      </c>
      <c r="K24" s="8">
        <v>3118623</v>
      </c>
      <c r="L24" s="8">
        <v>4434740</v>
      </c>
      <c r="M24" s="8">
        <v>3104596</v>
      </c>
      <c r="N24" s="8">
        <v>10657959</v>
      </c>
      <c r="O24" s="8">
        <v>2937861</v>
      </c>
      <c r="P24" s="8">
        <v>4110175</v>
      </c>
      <c r="Q24" s="8">
        <v>3461170</v>
      </c>
      <c r="R24" s="8">
        <v>10509206</v>
      </c>
      <c r="S24" s="8"/>
      <c r="T24" s="8"/>
      <c r="U24" s="8"/>
      <c r="V24" s="8"/>
      <c r="W24" s="8">
        <v>30219921</v>
      </c>
      <c r="X24" s="8">
        <v>29876853</v>
      </c>
      <c r="Y24" s="8">
        <v>343068</v>
      </c>
      <c r="Z24" s="2">
        <v>1.15</v>
      </c>
      <c r="AA24" s="6">
        <v>37867406</v>
      </c>
    </row>
    <row r="25" spans="1:27" ht="13.5">
      <c r="A25" s="25" t="s">
        <v>49</v>
      </c>
      <c r="B25" s="24"/>
      <c r="C25" s="6">
        <v>11287822</v>
      </c>
      <c r="D25" s="6"/>
      <c r="E25" s="7">
        <v>6814176</v>
      </c>
      <c r="F25" s="8">
        <v>12779295</v>
      </c>
      <c r="G25" s="8">
        <v>996557</v>
      </c>
      <c r="H25" s="8">
        <v>1064411</v>
      </c>
      <c r="I25" s="8">
        <v>997271</v>
      </c>
      <c r="J25" s="8">
        <v>3058239</v>
      </c>
      <c r="K25" s="8">
        <v>1009382</v>
      </c>
      <c r="L25" s="8">
        <v>982922</v>
      </c>
      <c r="M25" s="8">
        <v>1014281</v>
      </c>
      <c r="N25" s="8">
        <v>3006585</v>
      </c>
      <c r="O25" s="8">
        <v>971231</v>
      </c>
      <c r="P25" s="8">
        <v>1064681</v>
      </c>
      <c r="Q25" s="8">
        <v>1011181</v>
      </c>
      <c r="R25" s="8">
        <v>3047093</v>
      </c>
      <c r="S25" s="8"/>
      <c r="T25" s="8"/>
      <c r="U25" s="8"/>
      <c r="V25" s="8"/>
      <c r="W25" s="8">
        <v>9111917</v>
      </c>
      <c r="X25" s="8">
        <v>9584451</v>
      </c>
      <c r="Y25" s="8">
        <v>-472534</v>
      </c>
      <c r="Z25" s="2">
        <v>-4.93</v>
      </c>
      <c r="AA25" s="6">
        <v>12779295</v>
      </c>
    </row>
    <row r="26" spans="1:27" ht="13.5">
      <c r="A26" s="25" t="s">
        <v>50</v>
      </c>
      <c r="B26" s="24"/>
      <c r="C26" s="6">
        <v>5672147</v>
      </c>
      <c r="D26" s="6"/>
      <c r="E26" s="7">
        <v>5000000</v>
      </c>
      <c r="F26" s="8">
        <v>5000000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"/>
      <c r="AA26" s="6">
        <v>5000000</v>
      </c>
    </row>
    <row r="27" spans="1:27" ht="13.5">
      <c r="A27" s="25" t="s">
        <v>51</v>
      </c>
      <c r="B27" s="24"/>
      <c r="C27" s="6">
        <v>26769055</v>
      </c>
      <c r="D27" s="6"/>
      <c r="E27" s="7">
        <v>22956540</v>
      </c>
      <c r="F27" s="8">
        <v>19956540</v>
      </c>
      <c r="G27" s="8"/>
      <c r="H27" s="8"/>
      <c r="I27" s="8"/>
      <c r="J27" s="8"/>
      <c r="K27" s="8"/>
      <c r="L27" s="8"/>
      <c r="M27" s="8"/>
      <c r="N27" s="8"/>
      <c r="O27" s="8"/>
      <c r="P27" s="8">
        <v>15000</v>
      </c>
      <c r="Q27" s="8"/>
      <c r="R27" s="8">
        <v>15000</v>
      </c>
      <c r="S27" s="8"/>
      <c r="T27" s="8"/>
      <c r="U27" s="8"/>
      <c r="V27" s="8"/>
      <c r="W27" s="8">
        <v>15000</v>
      </c>
      <c r="X27" s="8">
        <v>18946540</v>
      </c>
      <c r="Y27" s="8">
        <v>-18931540</v>
      </c>
      <c r="Z27" s="2">
        <v>-99.92</v>
      </c>
      <c r="AA27" s="6">
        <v>19956540</v>
      </c>
    </row>
    <row r="28" spans="1:27" ht="13.5">
      <c r="A28" s="25" t="s">
        <v>52</v>
      </c>
      <c r="B28" s="24"/>
      <c r="C28" s="6">
        <v>2722947</v>
      </c>
      <c r="D28" s="6"/>
      <c r="E28" s="7">
        <v>390000</v>
      </c>
      <c r="F28" s="8">
        <v>390000</v>
      </c>
      <c r="G28" s="8">
        <v>2095</v>
      </c>
      <c r="H28" s="8">
        <v>32035</v>
      </c>
      <c r="I28" s="8">
        <v>588</v>
      </c>
      <c r="J28" s="8">
        <v>34718</v>
      </c>
      <c r="K28" s="8"/>
      <c r="L28" s="8"/>
      <c r="M28" s="8"/>
      <c r="N28" s="8"/>
      <c r="O28" s="8"/>
      <c r="P28" s="8"/>
      <c r="Q28" s="8">
        <v>4388</v>
      </c>
      <c r="R28" s="8">
        <v>4388</v>
      </c>
      <c r="S28" s="8"/>
      <c r="T28" s="8"/>
      <c r="U28" s="8"/>
      <c r="V28" s="8"/>
      <c r="W28" s="8">
        <v>39106</v>
      </c>
      <c r="X28" s="8">
        <v>292500</v>
      </c>
      <c r="Y28" s="8">
        <v>-253394</v>
      </c>
      <c r="Z28" s="2">
        <v>-86.63</v>
      </c>
      <c r="AA28" s="6">
        <v>390000</v>
      </c>
    </row>
    <row r="29" spans="1:27" ht="13.5">
      <c r="A29" s="25" t="s">
        <v>53</v>
      </c>
      <c r="B29" s="24"/>
      <c r="C29" s="6"/>
      <c r="D29" s="6"/>
      <c r="E29" s="7"/>
      <c r="F29" s="8"/>
      <c r="G29" s="8">
        <v>350</v>
      </c>
      <c r="H29" s="8">
        <v>623753</v>
      </c>
      <c r="I29" s="8">
        <v>415876</v>
      </c>
      <c r="J29" s="8">
        <v>1039979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>
        <v>1039979</v>
      </c>
      <c r="X29" s="8"/>
      <c r="Y29" s="8">
        <v>1039979</v>
      </c>
      <c r="Z29" s="2"/>
      <c r="AA29" s="6"/>
    </row>
    <row r="30" spans="1:27" ht="13.5">
      <c r="A30" s="25" t="s">
        <v>54</v>
      </c>
      <c r="B30" s="24"/>
      <c r="C30" s="6">
        <v>-7451915</v>
      </c>
      <c r="D30" s="6"/>
      <c r="E30" s="7">
        <v>8811050</v>
      </c>
      <c r="F30" s="8">
        <v>6542978</v>
      </c>
      <c r="G30" s="8">
        <v>454120</v>
      </c>
      <c r="H30" s="8">
        <v>841335</v>
      </c>
      <c r="I30" s="8">
        <v>1306070</v>
      </c>
      <c r="J30" s="8">
        <v>2601525</v>
      </c>
      <c r="K30" s="8">
        <v>473670</v>
      </c>
      <c r="L30" s="8">
        <v>255351</v>
      </c>
      <c r="M30" s="8">
        <v>26000</v>
      </c>
      <c r="N30" s="8">
        <v>755021</v>
      </c>
      <c r="O30" s="8">
        <v>105390</v>
      </c>
      <c r="P30" s="8">
        <v>103323</v>
      </c>
      <c r="Q30" s="8">
        <v>27560</v>
      </c>
      <c r="R30" s="8">
        <v>236273</v>
      </c>
      <c r="S30" s="8"/>
      <c r="T30" s="8"/>
      <c r="U30" s="8"/>
      <c r="V30" s="8"/>
      <c r="W30" s="8">
        <v>3592819</v>
      </c>
      <c r="X30" s="8">
        <v>4836889</v>
      </c>
      <c r="Y30" s="8">
        <v>-1244070</v>
      </c>
      <c r="Z30" s="2">
        <v>-25.72</v>
      </c>
      <c r="AA30" s="6">
        <v>6542978</v>
      </c>
    </row>
    <row r="31" spans="1:27" ht="13.5">
      <c r="A31" s="25" t="s">
        <v>55</v>
      </c>
      <c r="B31" s="24"/>
      <c r="C31" s="6">
        <v>47587932</v>
      </c>
      <c r="D31" s="6"/>
      <c r="E31" s="7">
        <v>46187200</v>
      </c>
      <c r="F31" s="8">
        <v>41289208</v>
      </c>
      <c r="G31" s="8">
        <v>3594157</v>
      </c>
      <c r="H31" s="8">
        <v>4933613</v>
      </c>
      <c r="I31" s="8">
        <v>3174831</v>
      </c>
      <c r="J31" s="8">
        <v>11702601</v>
      </c>
      <c r="K31" s="8">
        <v>4641419</v>
      </c>
      <c r="L31" s="8">
        <v>3718902</v>
      </c>
      <c r="M31" s="8">
        <v>2866909</v>
      </c>
      <c r="N31" s="8">
        <v>11227230</v>
      </c>
      <c r="O31" s="8">
        <v>4350226</v>
      </c>
      <c r="P31" s="8">
        <v>3719996</v>
      </c>
      <c r="Q31" s="8">
        <v>3496934</v>
      </c>
      <c r="R31" s="8">
        <v>11567156</v>
      </c>
      <c r="S31" s="8"/>
      <c r="T31" s="8"/>
      <c r="U31" s="8"/>
      <c r="V31" s="8"/>
      <c r="W31" s="8">
        <v>34496987</v>
      </c>
      <c r="X31" s="8">
        <v>33568175</v>
      </c>
      <c r="Y31" s="8">
        <v>928812</v>
      </c>
      <c r="Z31" s="2">
        <v>2.77</v>
      </c>
      <c r="AA31" s="6">
        <v>41289208</v>
      </c>
    </row>
    <row r="32" spans="1:27" ht="13.5">
      <c r="A32" s="25" t="s">
        <v>43</v>
      </c>
      <c r="B32" s="24"/>
      <c r="C32" s="6"/>
      <c r="D32" s="6"/>
      <c r="E32" s="7"/>
      <c r="F32" s="8">
        <v>470000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329000</v>
      </c>
      <c r="Y32" s="8">
        <v>-329000</v>
      </c>
      <c r="Z32" s="2">
        <v>-100</v>
      </c>
      <c r="AA32" s="6">
        <v>470000</v>
      </c>
    </row>
    <row r="33" spans="1:27" ht="13.5">
      <c r="A33" s="25" t="s">
        <v>56</v>
      </c>
      <c r="B33" s="24"/>
      <c r="C33" s="6">
        <v>43644111</v>
      </c>
      <c r="D33" s="6"/>
      <c r="E33" s="7">
        <v>62860692</v>
      </c>
      <c r="F33" s="8">
        <v>64903616</v>
      </c>
      <c r="G33" s="8">
        <v>2911882</v>
      </c>
      <c r="H33" s="8">
        <v>3698927</v>
      </c>
      <c r="I33" s="8">
        <v>2575404</v>
      </c>
      <c r="J33" s="8">
        <v>9186213</v>
      </c>
      <c r="K33" s="8">
        <v>5160635</v>
      </c>
      <c r="L33" s="8">
        <v>3707642</v>
      </c>
      <c r="M33" s="8">
        <v>2605880</v>
      </c>
      <c r="N33" s="8">
        <v>11474157</v>
      </c>
      <c r="O33" s="8">
        <v>3235800</v>
      </c>
      <c r="P33" s="8">
        <v>4416510</v>
      </c>
      <c r="Q33" s="8">
        <v>4116007</v>
      </c>
      <c r="R33" s="8">
        <v>11768317</v>
      </c>
      <c r="S33" s="8"/>
      <c r="T33" s="8"/>
      <c r="U33" s="8"/>
      <c r="V33" s="8"/>
      <c r="W33" s="8">
        <v>32428687</v>
      </c>
      <c r="X33" s="8">
        <v>49240142</v>
      </c>
      <c r="Y33" s="8">
        <v>-16811455</v>
      </c>
      <c r="Z33" s="2">
        <v>-34.14</v>
      </c>
      <c r="AA33" s="6">
        <v>64903616</v>
      </c>
    </row>
    <row r="34" spans="1:27" ht="13.5">
      <c r="A34" s="23" t="s">
        <v>57</v>
      </c>
      <c r="B34" s="29"/>
      <c r="C34" s="6">
        <v>27311231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192079019</v>
      </c>
      <c r="D35" s="33">
        <f>SUM(D24:D34)</f>
        <v>0</v>
      </c>
      <c r="E35" s="34">
        <f t="shared" si="1"/>
        <v>198897806</v>
      </c>
      <c r="F35" s="35">
        <f t="shared" si="1"/>
        <v>189199043</v>
      </c>
      <c r="G35" s="35">
        <f t="shared" si="1"/>
        <v>11056831</v>
      </c>
      <c r="H35" s="35">
        <f t="shared" si="1"/>
        <v>14090260</v>
      </c>
      <c r="I35" s="35">
        <f t="shared" si="1"/>
        <v>11528940</v>
      </c>
      <c r="J35" s="35">
        <f t="shared" si="1"/>
        <v>36676031</v>
      </c>
      <c r="K35" s="35">
        <f t="shared" si="1"/>
        <v>14403729</v>
      </c>
      <c r="L35" s="35">
        <f t="shared" si="1"/>
        <v>13099557</v>
      </c>
      <c r="M35" s="35">
        <f t="shared" si="1"/>
        <v>9617666</v>
      </c>
      <c r="N35" s="35">
        <f t="shared" si="1"/>
        <v>37120952</v>
      </c>
      <c r="O35" s="35">
        <f t="shared" si="1"/>
        <v>11600508</v>
      </c>
      <c r="P35" s="35">
        <f t="shared" si="1"/>
        <v>13429685</v>
      </c>
      <c r="Q35" s="35">
        <f t="shared" si="1"/>
        <v>12117240</v>
      </c>
      <c r="R35" s="35">
        <f t="shared" si="1"/>
        <v>37147433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110944416</v>
      </c>
      <c r="X35" s="35">
        <f t="shared" si="1"/>
        <v>146674550</v>
      </c>
      <c r="Y35" s="35">
        <f t="shared" si="1"/>
        <v>-35730134</v>
      </c>
      <c r="Z35" s="36">
        <f>+IF(X35&lt;&gt;0,+(Y35/X35)*100,0)</f>
        <v>-24.360145642171734</v>
      </c>
      <c r="AA35" s="33">
        <f>SUM(AA24:AA34)</f>
        <v>189199043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-9699757</v>
      </c>
      <c r="D37" s="46">
        <f>+D21-D35</f>
        <v>0</v>
      </c>
      <c r="E37" s="47">
        <f t="shared" si="2"/>
        <v>-35891197</v>
      </c>
      <c r="F37" s="48">
        <f t="shared" si="2"/>
        <v>-16641253</v>
      </c>
      <c r="G37" s="48">
        <f t="shared" si="2"/>
        <v>39920770</v>
      </c>
      <c r="H37" s="48">
        <f t="shared" si="2"/>
        <v>-13909792</v>
      </c>
      <c r="I37" s="48">
        <f t="shared" si="2"/>
        <v>-11107220</v>
      </c>
      <c r="J37" s="48">
        <f t="shared" si="2"/>
        <v>14903758</v>
      </c>
      <c r="K37" s="48">
        <f t="shared" si="2"/>
        <v>-13865743</v>
      </c>
      <c r="L37" s="48">
        <f t="shared" si="2"/>
        <v>-12924309</v>
      </c>
      <c r="M37" s="48">
        <f t="shared" si="2"/>
        <v>22487004</v>
      </c>
      <c r="N37" s="48">
        <f t="shared" si="2"/>
        <v>-4303048</v>
      </c>
      <c r="O37" s="48">
        <f t="shared" si="2"/>
        <v>-11334493</v>
      </c>
      <c r="P37" s="48">
        <f t="shared" si="2"/>
        <v>-11886759</v>
      </c>
      <c r="Q37" s="48">
        <f t="shared" si="2"/>
        <v>18509960</v>
      </c>
      <c r="R37" s="48">
        <f t="shared" si="2"/>
        <v>-4711292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5889418</v>
      </c>
      <c r="X37" s="48">
        <f>IF(F21=F35,0,X21-X35)</f>
        <v>19626453</v>
      </c>
      <c r="Y37" s="48">
        <f t="shared" si="2"/>
        <v>-13737035</v>
      </c>
      <c r="Z37" s="49">
        <f>+IF(X37&lt;&gt;0,+(Y37/X37)*100,0)</f>
        <v>-69.99244845719194</v>
      </c>
      <c r="AA37" s="46">
        <f>+AA21-AA35</f>
        <v>-16641253</v>
      </c>
    </row>
    <row r="38" spans="1:27" ht="22.5" customHeight="1">
      <c r="A38" s="50" t="s">
        <v>60</v>
      </c>
      <c r="B38" s="29"/>
      <c r="C38" s="6"/>
      <c r="D38" s="6"/>
      <c r="E38" s="7">
        <v>39568000</v>
      </c>
      <c r="F38" s="8">
        <v>38345950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38345950</v>
      </c>
      <c r="Y38" s="8">
        <v>-38345950</v>
      </c>
      <c r="Z38" s="2">
        <v>-100</v>
      </c>
      <c r="AA38" s="6">
        <v>38345950</v>
      </c>
    </row>
    <row r="39" spans="1:27" ht="57" customHeight="1">
      <c r="A39" s="50" t="s">
        <v>61</v>
      </c>
      <c r="B39" s="29"/>
      <c r="C39" s="28">
        <v>5000000</v>
      </c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-4699757</v>
      </c>
      <c r="D41" s="56">
        <f>SUM(D37:D40)</f>
        <v>0</v>
      </c>
      <c r="E41" s="57">
        <f t="shared" si="3"/>
        <v>3676803</v>
      </c>
      <c r="F41" s="58">
        <f t="shared" si="3"/>
        <v>21704697</v>
      </c>
      <c r="G41" s="58">
        <f t="shared" si="3"/>
        <v>39920770</v>
      </c>
      <c r="H41" s="58">
        <f t="shared" si="3"/>
        <v>-13909792</v>
      </c>
      <c r="I41" s="58">
        <f t="shared" si="3"/>
        <v>-11107220</v>
      </c>
      <c r="J41" s="58">
        <f t="shared" si="3"/>
        <v>14903758</v>
      </c>
      <c r="K41" s="58">
        <f t="shared" si="3"/>
        <v>-13865743</v>
      </c>
      <c r="L41" s="58">
        <f t="shared" si="3"/>
        <v>-12924309</v>
      </c>
      <c r="M41" s="58">
        <f t="shared" si="3"/>
        <v>22487004</v>
      </c>
      <c r="N41" s="58">
        <f t="shared" si="3"/>
        <v>-4303048</v>
      </c>
      <c r="O41" s="58">
        <f t="shared" si="3"/>
        <v>-11334493</v>
      </c>
      <c r="P41" s="58">
        <f t="shared" si="3"/>
        <v>-11886759</v>
      </c>
      <c r="Q41" s="58">
        <f t="shared" si="3"/>
        <v>18509960</v>
      </c>
      <c r="R41" s="58">
        <f t="shared" si="3"/>
        <v>-4711292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5889418</v>
      </c>
      <c r="X41" s="58">
        <f t="shared" si="3"/>
        <v>57972403</v>
      </c>
      <c r="Y41" s="58">
        <f t="shared" si="3"/>
        <v>-52082985</v>
      </c>
      <c r="Z41" s="59">
        <f>+IF(X41&lt;&gt;0,+(Y41/X41)*100,0)</f>
        <v>-89.8409972758935</v>
      </c>
      <c r="AA41" s="56">
        <f>SUM(AA37:AA40)</f>
        <v>21704697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-4699757</v>
      </c>
      <c r="D43" s="64">
        <f>+D41-D42</f>
        <v>0</v>
      </c>
      <c r="E43" s="65">
        <f t="shared" si="4"/>
        <v>3676803</v>
      </c>
      <c r="F43" s="66">
        <f t="shared" si="4"/>
        <v>21704697</v>
      </c>
      <c r="G43" s="66">
        <f t="shared" si="4"/>
        <v>39920770</v>
      </c>
      <c r="H43" s="66">
        <f t="shared" si="4"/>
        <v>-13909792</v>
      </c>
      <c r="I43" s="66">
        <f t="shared" si="4"/>
        <v>-11107220</v>
      </c>
      <c r="J43" s="66">
        <f t="shared" si="4"/>
        <v>14903758</v>
      </c>
      <c r="K43" s="66">
        <f t="shared" si="4"/>
        <v>-13865743</v>
      </c>
      <c r="L43" s="66">
        <f t="shared" si="4"/>
        <v>-12924309</v>
      </c>
      <c r="M43" s="66">
        <f t="shared" si="4"/>
        <v>22487004</v>
      </c>
      <c r="N43" s="66">
        <f t="shared" si="4"/>
        <v>-4303048</v>
      </c>
      <c r="O43" s="66">
        <f t="shared" si="4"/>
        <v>-11334493</v>
      </c>
      <c r="P43" s="66">
        <f t="shared" si="4"/>
        <v>-11886759</v>
      </c>
      <c r="Q43" s="66">
        <f t="shared" si="4"/>
        <v>18509960</v>
      </c>
      <c r="R43" s="66">
        <f t="shared" si="4"/>
        <v>-4711292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5889418</v>
      </c>
      <c r="X43" s="66">
        <f t="shared" si="4"/>
        <v>57972403</v>
      </c>
      <c r="Y43" s="66">
        <f t="shared" si="4"/>
        <v>-52082985</v>
      </c>
      <c r="Z43" s="67">
        <f>+IF(X43&lt;&gt;0,+(Y43/X43)*100,0)</f>
        <v>-89.8409972758935</v>
      </c>
      <c r="AA43" s="64">
        <f>+AA41-AA42</f>
        <v>21704697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-4699757</v>
      </c>
      <c r="D45" s="56">
        <f>SUM(D43:D44)</f>
        <v>0</v>
      </c>
      <c r="E45" s="57">
        <f t="shared" si="5"/>
        <v>3676803</v>
      </c>
      <c r="F45" s="58">
        <f t="shared" si="5"/>
        <v>21704697</v>
      </c>
      <c r="G45" s="58">
        <f t="shared" si="5"/>
        <v>39920770</v>
      </c>
      <c r="H45" s="58">
        <f t="shared" si="5"/>
        <v>-13909792</v>
      </c>
      <c r="I45" s="58">
        <f t="shared" si="5"/>
        <v>-11107220</v>
      </c>
      <c r="J45" s="58">
        <f t="shared" si="5"/>
        <v>14903758</v>
      </c>
      <c r="K45" s="58">
        <f t="shared" si="5"/>
        <v>-13865743</v>
      </c>
      <c r="L45" s="58">
        <f t="shared" si="5"/>
        <v>-12924309</v>
      </c>
      <c r="M45" s="58">
        <f t="shared" si="5"/>
        <v>22487004</v>
      </c>
      <c r="N45" s="58">
        <f t="shared" si="5"/>
        <v>-4303048</v>
      </c>
      <c r="O45" s="58">
        <f t="shared" si="5"/>
        <v>-11334493</v>
      </c>
      <c r="P45" s="58">
        <f t="shared" si="5"/>
        <v>-11886759</v>
      </c>
      <c r="Q45" s="58">
        <f t="shared" si="5"/>
        <v>18509960</v>
      </c>
      <c r="R45" s="58">
        <f t="shared" si="5"/>
        <v>-4711292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5889418</v>
      </c>
      <c r="X45" s="58">
        <f t="shared" si="5"/>
        <v>57972403</v>
      </c>
      <c r="Y45" s="58">
        <f t="shared" si="5"/>
        <v>-52082985</v>
      </c>
      <c r="Z45" s="59">
        <f>+IF(X45&lt;&gt;0,+(Y45/X45)*100,0)</f>
        <v>-89.8409972758935</v>
      </c>
      <c r="AA45" s="56">
        <f>SUM(AA43:AA44)</f>
        <v>21704697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-4699757</v>
      </c>
      <c r="D47" s="71">
        <f>SUM(D45:D46)</f>
        <v>0</v>
      </c>
      <c r="E47" s="72">
        <f t="shared" si="6"/>
        <v>3676803</v>
      </c>
      <c r="F47" s="73">
        <f t="shared" si="6"/>
        <v>21704697</v>
      </c>
      <c r="G47" s="73">
        <f t="shared" si="6"/>
        <v>39920770</v>
      </c>
      <c r="H47" s="74">
        <f t="shared" si="6"/>
        <v>-13909792</v>
      </c>
      <c r="I47" s="74">
        <f t="shared" si="6"/>
        <v>-11107220</v>
      </c>
      <c r="J47" s="74">
        <f t="shared" si="6"/>
        <v>14903758</v>
      </c>
      <c r="K47" s="74">
        <f t="shared" si="6"/>
        <v>-13865743</v>
      </c>
      <c r="L47" s="74">
        <f t="shared" si="6"/>
        <v>-12924309</v>
      </c>
      <c r="M47" s="73">
        <f t="shared" si="6"/>
        <v>22487004</v>
      </c>
      <c r="N47" s="73">
        <f t="shared" si="6"/>
        <v>-4303048</v>
      </c>
      <c r="O47" s="74">
        <f t="shared" si="6"/>
        <v>-11334493</v>
      </c>
      <c r="P47" s="74">
        <f t="shared" si="6"/>
        <v>-11886759</v>
      </c>
      <c r="Q47" s="74">
        <f t="shared" si="6"/>
        <v>18509960</v>
      </c>
      <c r="R47" s="74">
        <f t="shared" si="6"/>
        <v>-4711292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5889418</v>
      </c>
      <c r="X47" s="74">
        <f t="shared" si="6"/>
        <v>57972403</v>
      </c>
      <c r="Y47" s="74">
        <f t="shared" si="6"/>
        <v>-52082985</v>
      </c>
      <c r="Z47" s="75">
        <f>+IF(X47&lt;&gt;0,+(Y47/X47)*100,0)</f>
        <v>-89.8409972758935</v>
      </c>
      <c r="AA47" s="76">
        <f>SUM(AA45:AA46)</f>
        <v>21704697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807038</v>
      </c>
      <c r="D11" s="6"/>
      <c r="E11" s="7"/>
      <c r="F11" s="8">
        <v>1303049</v>
      </c>
      <c r="G11" s="8"/>
      <c r="H11" s="8">
        <v>167888</v>
      </c>
      <c r="I11" s="8">
        <v>83944</v>
      </c>
      <c r="J11" s="8">
        <v>251832</v>
      </c>
      <c r="K11" s="8">
        <v>167888</v>
      </c>
      <c r="L11" s="8"/>
      <c r="M11" s="8"/>
      <c r="N11" s="8">
        <v>167888</v>
      </c>
      <c r="O11" s="8"/>
      <c r="P11" s="8"/>
      <c r="Q11" s="8"/>
      <c r="R11" s="8"/>
      <c r="S11" s="8"/>
      <c r="T11" s="8"/>
      <c r="U11" s="8"/>
      <c r="V11" s="8"/>
      <c r="W11" s="8">
        <v>419720</v>
      </c>
      <c r="X11" s="8">
        <v>977288</v>
      </c>
      <c r="Y11" s="8">
        <v>-557568</v>
      </c>
      <c r="Z11" s="2">
        <v>-57.05</v>
      </c>
      <c r="AA11" s="6">
        <v>1303049</v>
      </c>
    </row>
    <row r="12" spans="1:27" ht="13.5">
      <c r="A12" s="25" t="s">
        <v>37</v>
      </c>
      <c r="B12" s="29"/>
      <c r="C12" s="6">
        <v>8395942</v>
      </c>
      <c r="D12" s="6"/>
      <c r="E12" s="7">
        <v>1853049</v>
      </c>
      <c r="F12" s="8">
        <v>550000</v>
      </c>
      <c r="G12" s="8">
        <v>20510</v>
      </c>
      <c r="H12" s="8">
        <v>19780</v>
      </c>
      <c r="I12" s="8">
        <v>10269</v>
      </c>
      <c r="J12" s="8">
        <v>50559</v>
      </c>
      <c r="K12" s="8">
        <v>19780</v>
      </c>
      <c r="L12" s="8"/>
      <c r="M12" s="8"/>
      <c r="N12" s="8">
        <v>19780</v>
      </c>
      <c r="O12" s="8">
        <v>40602</v>
      </c>
      <c r="P12" s="8"/>
      <c r="Q12" s="8"/>
      <c r="R12" s="8">
        <v>40602</v>
      </c>
      <c r="S12" s="8"/>
      <c r="T12" s="8"/>
      <c r="U12" s="8"/>
      <c r="V12" s="8"/>
      <c r="W12" s="8">
        <v>110941</v>
      </c>
      <c r="X12" s="8">
        <v>412501</v>
      </c>
      <c r="Y12" s="8">
        <v>-301560</v>
      </c>
      <c r="Z12" s="2">
        <v>-73.11</v>
      </c>
      <c r="AA12" s="6">
        <v>550000</v>
      </c>
    </row>
    <row r="13" spans="1:27" ht="13.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3.5">
      <c r="A14" s="23" t="s">
        <v>39</v>
      </c>
      <c r="B14" s="29"/>
      <c r="C14" s="6">
        <v>385196</v>
      </c>
      <c r="D14" s="6"/>
      <c r="E14" s="7">
        <v>14832000</v>
      </c>
      <c r="F14" s="8">
        <v>14832000</v>
      </c>
      <c r="G14" s="8">
        <v>920724</v>
      </c>
      <c r="H14" s="8">
        <v>4057190</v>
      </c>
      <c r="I14" s="8"/>
      <c r="J14" s="8">
        <v>4977914</v>
      </c>
      <c r="K14" s="8">
        <v>4057190</v>
      </c>
      <c r="L14" s="8"/>
      <c r="M14" s="8"/>
      <c r="N14" s="8">
        <v>4057190</v>
      </c>
      <c r="O14" s="8"/>
      <c r="P14" s="8"/>
      <c r="Q14" s="8"/>
      <c r="R14" s="8"/>
      <c r="S14" s="8"/>
      <c r="T14" s="8"/>
      <c r="U14" s="8"/>
      <c r="V14" s="8"/>
      <c r="W14" s="8">
        <v>9035104</v>
      </c>
      <c r="X14" s="8">
        <v>11124000</v>
      </c>
      <c r="Y14" s="8">
        <v>-2088896</v>
      </c>
      <c r="Z14" s="2">
        <v>-18.78</v>
      </c>
      <c r="AA14" s="6">
        <v>14832000</v>
      </c>
    </row>
    <row r="15" spans="1:27" ht="13.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240896062</v>
      </c>
      <c r="D18" s="6"/>
      <c r="E18" s="7">
        <v>311151000</v>
      </c>
      <c r="F18" s="8">
        <v>311151000</v>
      </c>
      <c r="G18" s="8"/>
      <c r="H18" s="8">
        <v>263659319</v>
      </c>
      <c r="I18" s="8">
        <v>871488</v>
      </c>
      <c r="J18" s="8">
        <v>264530807</v>
      </c>
      <c r="K18" s="8">
        <v>263659319</v>
      </c>
      <c r="L18" s="8"/>
      <c r="M18" s="8"/>
      <c r="N18" s="8">
        <v>263659319</v>
      </c>
      <c r="O18" s="8"/>
      <c r="P18" s="8"/>
      <c r="Q18" s="8"/>
      <c r="R18" s="8"/>
      <c r="S18" s="8"/>
      <c r="T18" s="8"/>
      <c r="U18" s="8"/>
      <c r="V18" s="8"/>
      <c r="W18" s="8">
        <v>528190126</v>
      </c>
      <c r="X18" s="8">
        <v>233363256</v>
      </c>
      <c r="Y18" s="8">
        <v>294826870</v>
      </c>
      <c r="Z18" s="2">
        <v>126.34</v>
      </c>
      <c r="AA18" s="6">
        <v>311151000</v>
      </c>
    </row>
    <row r="19" spans="1:27" ht="13.5">
      <c r="A19" s="23" t="s">
        <v>44</v>
      </c>
      <c r="B19" s="29"/>
      <c r="C19" s="6">
        <v>-165567</v>
      </c>
      <c r="D19" s="6"/>
      <c r="E19" s="7">
        <v>200000</v>
      </c>
      <c r="F19" s="26">
        <v>200000</v>
      </c>
      <c r="G19" s="26">
        <v>11863</v>
      </c>
      <c r="H19" s="26">
        <v>96938</v>
      </c>
      <c r="I19" s="26"/>
      <c r="J19" s="26">
        <v>108801</v>
      </c>
      <c r="K19" s="26">
        <v>96938</v>
      </c>
      <c r="L19" s="26"/>
      <c r="M19" s="26"/>
      <c r="N19" s="26">
        <v>96938</v>
      </c>
      <c r="O19" s="26">
        <v>41183</v>
      </c>
      <c r="P19" s="26"/>
      <c r="Q19" s="26"/>
      <c r="R19" s="26">
        <v>41183</v>
      </c>
      <c r="S19" s="26"/>
      <c r="T19" s="26"/>
      <c r="U19" s="26"/>
      <c r="V19" s="26"/>
      <c r="W19" s="26">
        <v>246922</v>
      </c>
      <c r="X19" s="26">
        <v>150002</v>
      </c>
      <c r="Y19" s="26">
        <v>96920</v>
      </c>
      <c r="Z19" s="27">
        <v>64.61</v>
      </c>
      <c r="AA19" s="28">
        <v>200000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250318671</v>
      </c>
      <c r="D21" s="33">
        <f t="shared" si="0"/>
        <v>0</v>
      </c>
      <c r="E21" s="34">
        <f t="shared" si="0"/>
        <v>328036049</v>
      </c>
      <c r="F21" s="35">
        <f t="shared" si="0"/>
        <v>328036049</v>
      </c>
      <c r="G21" s="35">
        <f t="shared" si="0"/>
        <v>953097</v>
      </c>
      <c r="H21" s="35">
        <f t="shared" si="0"/>
        <v>268001115</v>
      </c>
      <c r="I21" s="35">
        <f t="shared" si="0"/>
        <v>965701</v>
      </c>
      <c r="J21" s="35">
        <f t="shared" si="0"/>
        <v>269919913</v>
      </c>
      <c r="K21" s="35">
        <f t="shared" si="0"/>
        <v>268001115</v>
      </c>
      <c r="L21" s="35">
        <f t="shared" si="0"/>
        <v>0</v>
      </c>
      <c r="M21" s="35">
        <f t="shared" si="0"/>
        <v>0</v>
      </c>
      <c r="N21" s="35">
        <f t="shared" si="0"/>
        <v>268001115</v>
      </c>
      <c r="O21" s="35">
        <f t="shared" si="0"/>
        <v>81785</v>
      </c>
      <c r="P21" s="35">
        <f t="shared" si="0"/>
        <v>0</v>
      </c>
      <c r="Q21" s="35">
        <f t="shared" si="0"/>
        <v>0</v>
      </c>
      <c r="R21" s="35">
        <f t="shared" si="0"/>
        <v>81785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538002813</v>
      </c>
      <c r="X21" s="35">
        <f t="shared" si="0"/>
        <v>246027047</v>
      </c>
      <c r="Y21" s="35">
        <f t="shared" si="0"/>
        <v>291975766</v>
      </c>
      <c r="Z21" s="36">
        <f>+IF(X21&lt;&gt;0,+(Y21/X21)*100,0)</f>
        <v>118.6762876522271</v>
      </c>
      <c r="AA21" s="33">
        <f>SUM(AA5:AA20)</f>
        <v>328036049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105169914</v>
      </c>
      <c r="D24" s="6"/>
      <c r="E24" s="7">
        <v>141214742</v>
      </c>
      <c r="F24" s="8">
        <v>137754892</v>
      </c>
      <c r="G24" s="8">
        <v>18496655</v>
      </c>
      <c r="H24" s="8">
        <v>17407834</v>
      </c>
      <c r="I24" s="8">
        <v>18448439</v>
      </c>
      <c r="J24" s="8">
        <v>54352928</v>
      </c>
      <c r="K24" s="8">
        <v>17407834</v>
      </c>
      <c r="L24" s="8"/>
      <c r="M24" s="8"/>
      <c r="N24" s="8">
        <v>17407834</v>
      </c>
      <c r="O24" s="8">
        <v>17791643</v>
      </c>
      <c r="P24" s="8"/>
      <c r="Q24" s="8"/>
      <c r="R24" s="8">
        <v>17791643</v>
      </c>
      <c r="S24" s="8"/>
      <c r="T24" s="8"/>
      <c r="U24" s="8"/>
      <c r="V24" s="8"/>
      <c r="W24" s="8">
        <v>89552405</v>
      </c>
      <c r="X24" s="8">
        <v>103316155</v>
      </c>
      <c r="Y24" s="8">
        <v>-13763750</v>
      </c>
      <c r="Z24" s="2">
        <v>-13.32</v>
      </c>
      <c r="AA24" s="6">
        <v>137754892</v>
      </c>
    </row>
    <row r="25" spans="1:27" ht="13.5">
      <c r="A25" s="25" t="s">
        <v>49</v>
      </c>
      <c r="B25" s="24"/>
      <c r="C25" s="6">
        <v>5276563</v>
      </c>
      <c r="D25" s="6"/>
      <c r="E25" s="7">
        <v>9766216</v>
      </c>
      <c r="F25" s="8">
        <v>7578412</v>
      </c>
      <c r="G25" s="8">
        <v>234493</v>
      </c>
      <c r="H25" s="8">
        <v>158497</v>
      </c>
      <c r="I25" s="8">
        <v>206497</v>
      </c>
      <c r="J25" s="8">
        <v>599487</v>
      </c>
      <c r="K25" s="8">
        <v>158497</v>
      </c>
      <c r="L25" s="8"/>
      <c r="M25" s="8"/>
      <c r="N25" s="8">
        <v>158497</v>
      </c>
      <c r="O25" s="8">
        <v>161930</v>
      </c>
      <c r="P25" s="8"/>
      <c r="Q25" s="8"/>
      <c r="R25" s="8">
        <v>161930</v>
      </c>
      <c r="S25" s="8"/>
      <c r="T25" s="8"/>
      <c r="U25" s="8"/>
      <c r="V25" s="8"/>
      <c r="W25" s="8">
        <v>919914</v>
      </c>
      <c r="X25" s="8">
        <v>5683804</v>
      </c>
      <c r="Y25" s="8">
        <v>-4763890</v>
      </c>
      <c r="Z25" s="2">
        <v>-83.82</v>
      </c>
      <c r="AA25" s="6">
        <v>7578412</v>
      </c>
    </row>
    <row r="26" spans="1:27" ht="13.5">
      <c r="A26" s="25" t="s">
        <v>50</v>
      </c>
      <c r="B26" s="24"/>
      <c r="C26" s="6"/>
      <c r="D26" s="6"/>
      <c r="E26" s="7">
        <v>1700000</v>
      </c>
      <c r="F26" s="8">
        <v>800000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599999</v>
      </c>
      <c r="Y26" s="8">
        <v>-599999</v>
      </c>
      <c r="Z26" s="2">
        <v>-100</v>
      </c>
      <c r="AA26" s="6">
        <v>800000</v>
      </c>
    </row>
    <row r="27" spans="1:27" ht="13.5">
      <c r="A27" s="25" t="s">
        <v>51</v>
      </c>
      <c r="B27" s="24"/>
      <c r="C27" s="6">
        <v>558608</v>
      </c>
      <c r="D27" s="6"/>
      <c r="E27" s="7">
        <v>16029000</v>
      </c>
      <c r="F27" s="8">
        <v>11709000</v>
      </c>
      <c r="G27" s="8"/>
      <c r="H27" s="8">
        <v>304716</v>
      </c>
      <c r="I27" s="8"/>
      <c r="J27" s="8">
        <v>304716</v>
      </c>
      <c r="K27" s="8">
        <v>304716</v>
      </c>
      <c r="L27" s="8"/>
      <c r="M27" s="8"/>
      <c r="N27" s="8">
        <v>304716</v>
      </c>
      <c r="O27" s="8">
        <v>392175</v>
      </c>
      <c r="P27" s="8"/>
      <c r="Q27" s="8"/>
      <c r="R27" s="8">
        <v>392175</v>
      </c>
      <c r="S27" s="8"/>
      <c r="T27" s="8"/>
      <c r="U27" s="8"/>
      <c r="V27" s="8"/>
      <c r="W27" s="8">
        <v>1001607</v>
      </c>
      <c r="X27" s="8">
        <v>8781747</v>
      </c>
      <c r="Y27" s="8">
        <v>-7780140</v>
      </c>
      <c r="Z27" s="2">
        <v>-88.59</v>
      </c>
      <c r="AA27" s="6">
        <v>11709000</v>
      </c>
    </row>
    <row r="28" spans="1:27" ht="13.5">
      <c r="A28" s="25" t="s">
        <v>52</v>
      </c>
      <c r="B28" s="24"/>
      <c r="C28" s="6"/>
      <c r="D28" s="6"/>
      <c r="E28" s="7">
        <v>10800000</v>
      </c>
      <c r="F28" s="8">
        <v>10800000</v>
      </c>
      <c r="G28" s="8"/>
      <c r="H28" s="8">
        <v>1800000</v>
      </c>
      <c r="I28" s="8">
        <v>3601900</v>
      </c>
      <c r="J28" s="8">
        <v>5401900</v>
      </c>
      <c r="K28" s="8">
        <v>1800000</v>
      </c>
      <c r="L28" s="8"/>
      <c r="M28" s="8"/>
      <c r="N28" s="8">
        <v>1800000</v>
      </c>
      <c r="O28" s="8">
        <v>900000</v>
      </c>
      <c r="P28" s="8"/>
      <c r="Q28" s="8"/>
      <c r="R28" s="8">
        <v>900000</v>
      </c>
      <c r="S28" s="8"/>
      <c r="T28" s="8"/>
      <c r="U28" s="8"/>
      <c r="V28" s="8"/>
      <c r="W28" s="8">
        <v>8101900</v>
      </c>
      <c r="X28" s="8">
        <v>8100000</v>
      </c>
      <c r="Y28" s="8">
        <v>1900</v>
      </c>
      <c r="Z28" s="2">
        <v>0.02</v>
      </c>
      <c r="AA28" s="6">
        <v>10800000</v>
      </c>
    </row>
    <row r="29" spans="1:27" ht="13.5">
      <c r="A29" s="25" t="s">
        <v>53</v>
      </c>
      <c r="B29" s="24"/>
      <c r="C29" s="6">
        <v>78846236</v>
      </c>
      <c r="D29" s="6"/>
      <c r="E29" s="7">
        <v>95600000</v>
      </c>
      <c r="F29" s="8">
        <v>82000000</v>
      </c>
      <c r="G29" s="8">
        <v>412954</v>
      </c>
      <c r="H29" s="8"/>
      <c r="I29" s="8"/>
      <c r="J29" s="8">
        <v>412954</v>
      </c>
      <c r="K29" s="8"/>
      <c r="L29" s="8"/>
      <c r="M29" s="8"/>
      <c r="N29" s="8"/>
      <c r="O29" s="8">
        <v>57246</v>
      </c>
      <c r="P29" s="8"/>
      <c r="Q29" s="8"/>
      <c r="R29" s="8">
        <v>57246</v>
      </c>
      <c r="S29" s="8"/>
      <c r="T29" s="8"/>
      <c r="U29" s="8"/>
      <c r="V29" s="8"/>
      <c r="W29" s="8">
        <v>470200</v>
      </c>
      <c r="X29" s="8">
        <v>61500001</v>
      </c>
      <c r="Y29" s="8">
        <v>-61029801</v>
      </c>
      <c r="Z29" s="2">
        <v>-99.24</v>
      </c>
      <c r="AA29" s="6">
        <v>82000000</v>
      </c>
    </row>
    <row r="30" spans="1:27" ht="13.5">
      <c r="A30" s="25" t="s">
        <v>54</v>
      </c>
      <c r="B30" s="24"/>
      <c r="C30" s="6"/>
      <c r="D30" s="6"/>
      <c r="E30" s="7">
        <v>650000</v>
      </c>
      <c r="F30" s="8">
        <v>1550000</v>
      </c>
      <c r="G30" s="8"/>
      <c r="H30" s="8"/>
      <c r="I30" s="8"/>
      <c r="J30" s="8"/>
      <c r="K30" s="8"/>
      <c r="L30" s="8"/>
      <c r="M30" s="8"/>
      <c r="N30" s="8"/>
      <c r="O30" s="8">
        <v>163190</v>
      </c>
      <c r="P30" s="8"/>
      <c r="Q30" s="8"/>
      <c r="R30" s="8">
        <v>163190</v>
      </c>
      <c r="S30" s="8"/>
      <c r="T30" s="8"/>
      <c r="U30" s="8"/>
      <c r="V30" s="8"/>
      <c r="W30" s="8">
        <v>163190</v>
      </c>
      <c r="X30" s="8">
        <v>1162499</v>
      </c>
      <c r="Y30" s="8">
        <v>-999309</v>
      </c>
      <c r="Z30" s="2">
        <v>-85.96</v>
      </c>
      <c r="AA30" s="6">
        <v>1550000</v>
      </c>
    </row>
    <row r="31" spans="1:27" ht="13.5">
      <c r="A31" s="25" t="s">
        <v>55</v>
      </c>
      <c r="B31" s="24"/>
      <c r="C31" s="6">
        <v>39537529</v>
      </c>
      <c r="D31" s="6"/>
      <c r="E31" s="7">
        <v>33023787</v>
      </c>
      <c r="F31" s="8">
        <v>26103787</v>
      </c>
      <c r="G31" s="8">
        <v>21500</v>
      </c>
      <c r="H31" s="8">
        <v>3332011</v>
      </c>
      <c r="I31" s="8">
        <v>5613370</v>
      </c>
      <c r="J31" s="8">
        <v>8966881</v>
      </c>
      <c r="K31" s="8">
        <v>3332011</v>
      </c>
      <c r="L31" s="8"/>
      <c r="M31" s="8"/>
      <c r="N31" s="8">
        <v>3332011</v>
      </c>
      <c r="O31" s="8">
        <v>1203326</v>
      </c>
      <c r="P31" s="8"/>
      <c r="Q31" s="8"/>
      <c r="R31" s="8">
        <v>1203326</v>
      </c>
      <c r="S31" s="8"/>
      <c r="T31" s="8"/>
      <c r="U31" s="8"/>
      <c r="V31" s="8"/>
      <c r="W31" s="8">
        <v>13502218</v>
      </c>
      <c r="X31" s="8">
        <v>19577842</v>
      </c>
      <c r="Y31" s="8">
        <v>-6075624</v>
      </c>
      <c r="Z31" s="2">
        <v>-31.03</v>
      </c>
      <c r="AA31" s="6">
        <v>26103787</v>
      </c>
    </row>
    <row r="32" spans="1:27" ht="13.5">
      <c r="A32" s="25" t="s">
        <v>43</v>
      </c>
      <c r="B32" s="24"/>
      <c r="C32" s="6">
        <v>19791677</v>
      </c>
      <c r="D32" s="6"/>
      <c r="E32" s="7">
        <v>5800000</v>
      </c>
      <c r="F32" s="8">
        <v>8550000</v>
      </c>
      <c r="G32" s="8"/>
      <c r="H32" s="8"/>
      <c r="I32" s="8">
        <v>28951</v>
      </c>
      <c r="J32" s="8">
        <v>28951</v>
      </c>
      <c r="K32" s="8"/>
      <c r="L32" s="8"/>
      <c r="M32" s="8"/>
      <c r="N32" s="8"/>
      <c r="O32" s="8">
        <v>85190</v>
      </c>
      <c r="P32" s="8"/>
      <c r="Q32" s="8"/>
      <c r="R32" s="8">
        <v>85190</v>
      </c>
      <c r="S32" s="8"/>
      <c r="T32" s="8"/>
      <c r="U32" s="8"/>
      <c r="V32" s="8"/>
      <c r="W32" s="8">
        <v>114141</v>
      </c>
      <c r="X32" s="8">
        <v>6412497</v>
      </c>
      <c r="Y32" s="8">
        <v>-6298356</v>
      </c>
      <c r="Z32" s="2">
        <v>-98.22</v>
      </c>
      <c r="AA32" s="6">
        <v>8550000</v>
      </c>
    </row>
    <row r="33" spans="1:27" ht="13.5">
      <c r="A33" s="25" t="s">
        <v>56</v>
      </c>
      <c r="B33" s="24"/>
      <c r="C33" s="6">
        <v>27090255</v>
      </c>
      <c r="D33" s="6"/>
      <c r="E33" s="7">
        <v>26609873</v>
      </c>
      <c r="F33" s="8">
        <v>116142643</v>
      </c>
      <c r="G33" s="8">
        <v>629030</v>
      </c>
      <c r="H33" s="8">
        <v>2757384</v>
      </c>
      <c r="I33" s="8">
        <v>1409626</v>
      </c>
      <c r="J33" s="8">
        <v>4796040</v>
      </c>
      <c r="K33" s="8">
        <v>2757384</v>
      </c>
      <c r="L33" s="8"/>
      <c r="M33" s="8"/>
      <c r="N33" s="8">
        <v>2757384</v>
      </c>
      <c r="O33" s="8">
        <v>1552667</v>
      </c>
      <c r="P33" s="8"/>
      <c r="Q33" s="8"/>
      <c r="R33" s="8">
        <v>1552667</v>
      </c>
      <c r="S33" s="8"/>
      <c r="T33" s="8"/>
      <c r="U33" s="8"/>
      <c r="V33" s="8"/>
      <c r="W33" s="8">
        <v>9106091</v>
      </c>
      <c r="X33" s="8">
        <v>87107020</v>
      </c>
      <c r="Y33" s="8">
        <v>-78000929</v>
      </c>
      <c r="Z33" s="2">
        <v>-89.55</v>
      </c>
      <c r="AA33" s="6">
        <v>116142643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276270782</v>
      </c>
      <c r="D35" s="33">
        <f>SUM(D24:D34)</f>
        <v>0</v>
      </c>
      <c r="E35" s="34">
        <f t="shared" si="1"/>
        <v>341193618</v>
      </c>
      <c r="F35" s="35">
        <f t="shared" si="1"/>
        <v>402988734</v>
      </c>
      <c r="G35" s="35">
        <f t="shared" si="1"/>
        <v>19794632</v>
      </c>
      <c r="H35" s="35">
        <f t="shared" si="1"/>
        <v>25760442</v>
      </c>
      <c r="I35" s="35">
        <f t="shared" si="1"/>
        <v>29308783</v>
      </c>
      <c r="J35" s="35">
        <f t="shared" si="1"/>
        <v>74863857</v>
      </c>
      <c r="K35" s="35">
        <f t="shared" si="1"/>
        <v>25760442</v>
      </c>
      <c r="L35" s="35">
        <f t="shared" si="1"/>
        <v>0</v>
      </c>
      <c r="M35" s="35">
        <f t="shared" si="1"/>
        <v>0</v>
      </c>
      <c r="N35" s="35">
        <f t="shared" si="1"/>
        <v>25760442</v>
      </c>
      <c r="O35" s="35">
        <f t="shared" si="1"/>
        <v>22307367</v>
      </c>
      <c r="P35" s="35">
        <f t="shared" si="1"/>
        <v>0</v>
      </c>
      <c r="Q35" s="35">
        <f t="shared" si="1"/>
        <v>0</v>
      </c>
      <c r="R35" s="35">
        <f t="shared" si="1"/>
        <v>22307367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122931666</v>
      </c>
      <c r="X35" s="35">
        <f t="shared" si="1"/>
        <v>302241564</v>
      </c>
      <c r="Y35" s="35">
        <f t="shared" si="1"/>
        <v>-179309898</v>
      </c>
      <c r="Z35" s="36">
        <f>+IF(X35&lt;&gt;0,+(Y35/X35)*100,0)</f>
        <v>-59.32668413534281</v>
      </c>
      <c r="AA35" s="33">
        <f>SUM(AA24:AA34)</f>
        <v>402988734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-25952111</v>
      </c>
      <c r="D37" s="46">
        <f>+D21-D35</f>
        <v>0</v>
      </c>
      <c r="E37" s="47">
        <f t="shared" si="2"/>
        <v>-13157569</v>
      </c>
      <c r="F37" s="48">
        <f t="shared" si="2"/>
        <v>-74952685</v>
      </c>
      <c r="G37" s="48">
        <f t="shared" si="2"/>
        <v>-18841535</v>
      </c>
      <c r="H37" s="48">
        <f t="shared" si="2"/>
        <v>242240673</v>
      </c>
      <c r="I37" s="48">
        <f t="shared" si="2"/>
        <v>-28343082</v>
      </c>
      <c r="J37" s="48">
        <f t="shared" si="2"/>
        <v>195056056</v>
      </c>
      <c r="K37" s="48">
        <f t="shared" si="2"/>
        <v>242240673</v>
      </c>
      <c r="L37" s="48">
        <f t="shared" si="2"/>
        <v>0</v>
      </c>
      <c r="M37" s="48">
        <f t="shared" si="2"/>
        <v>0</v>
      </c>
      <c r="N37" s="48">
        <f t="shared" si="2"/>
        <v>242240673</v>
      </c>
      <c r="O37" s="48">
        <f t="shared" si="2"/>
        <v>-22225582</v>
      </c>
      <c r="P37" s="48">
        <f t="shared" si="2"/>
        <v>0</v>
      </c>
      <c r="Q37" s="48">
        <f t="shared" si="2"/>
        <v>0</v>
      </c>
      <c r="R37" s="48">
        <f t="shared" si="2"/>
        <v>-22225582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415071147</v>
      </c>
      <c r="X37" s="48">
        <f>IF(F21=F35,0,X21-X35)</f>
        <v>-56214517</v>
      </c>
      <c r="Y37" s="48">
        <f t="shared" si="2"/>
        <v>471285664</v>
      </c>
      <c r="Z37" s="49">
        <f>+IF(X37&lt;&gt;0,+(Y37/X37)*100,0)</f>
        <v>-838.3700317126268</v>
      </c>
      <c r="AA37" s="46">
        <f>+AA21-AA35</f>
        <v>-74952685</v>
      </c>
    </row>
    <row r="38" spans="1:27" ht="22.5" customHeight="1">
      <c r="A38" s="50" t="s">
        <v>60</v>
      </c>
      <c r="B38" s="29"/>
      <c r="C38" s="6">
        <v>209561010</v>
      </c>
      <c r="D38" s="6"/>
      <c r="E38" s="7">
        <v>367675000</v>
      </c>
      <c r="F38" s="8">
        <v>367675000</v>
      </c>
      <c r="G38" s="8"/>
      <c r="H38" s="8">
        <v>1039824</v>
      </c>
      <c r="I38" s="8">
        <v>28383397</v>
      </c>
      <c r="J38" s="8">
        <v>29423221</v>
      </c>
      <c r="K38" s="8">
        <v>1039824</v>
      </c>
      <c r="L38" s="8"/>
      <c r="M38" s="8"/>
      <c r="N38" s="8">
        <v>1039824</v>
      </c>
      <c r="O38" s="8"/>
      <c r="P38" s="8"/>
      <c r="Q38" s="8"/>
      <c r="R38" s="8"/>
      <c r="S38" s="8"/>
      <c r="T38" s="8"/>
      <c r="U38" s="8"/>
      <c r="V38" s="8"/>
      <c r="W38" s="8">
        <v>30463045</v>
      </c>
      <c r="X38" s="8">
        <v>275756248</v>
      </c>
      <c r="Y38" s="8">
        <v>-245293203</v>
      </c>
      <c r="Z38" s="2">
        <v>-88.95</v>
      </c>
      <c r="AA38" s="6">
        <v>367675000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183608899</v>
      </c>
      <c r="D41" s="56">
        <f>SUM(D37:D40)</f>
        <v>0</v>
      </c>
      <c r="E41" s="57">
        <f t="shared" si="3"/>
        <v>354517431</v>
      </c>
      <c r="F41" s="58">
        <f t="shared" si="3"/>
        <v>292722315</v>
      </c>
      <c r="G41" s="58">
        <f t="shared" si="3"/>
        <v>-18841535</v>
      </c>
      <c r="H41" s="58">
        <f t="shared" si="3"/>
        <v>243280497</v>
      </c>
      <c r="I41" s="58">
        <f t="shared" si="3"/>
        <v>40315</v>
      </c>
      <c r="J41" s="58">
        <f t="shared" si="3"/>
        <v>224479277</v>
      </c>
      <c r="K41" s="58">
        <f t="shared" si="3"/>
        <v>243280497</v>
      </c>
      <c r="L41" s="58">
        <f t="shared" si="3"/>
        <v>0</v>
      </c>
      <c r="M41" s="58">
        <f t="shared" si="3"/>
        <v>0</v>
      </c>
      <c r="N41" s="58">
        <f t="shared" si="3"/>
        <v>243280497</v>
      </c>
      <c r="O41" s="58">
        <f t="shared" si="3"/>
        <v>-22225582</v>
      </c>
      <c r="P41" s="58">
        <f t="shared" si="3"/>
        <v>0</v>
      </c>
      <c r="Q41" s="58">
        <f t="shared" si="3"/>
        <v>0</v>
      </c>
      <c r="R41" s="58">
        <f t="shared" si="3"/>
        <v>-22225582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445534192</v>
      </c>
      <c r="X41" s="58">
        <f t="shared" si="3"/>
        <v>219541731</v>
      </c>
      <c r="Y41" s="58">
        <f t="shared" si="3"/>
        <v>225992461</v>
      </c>
      <c r="Z41" s="59">
        <f>+IF(X41&lt;&gt;0,+(Y41/X41)*100,0)</f>
        <v>102.93827053773208</v>
      </c>
      <c r="AA41" s="56">
        <f>SUM(AA37:AA40)</f>
        <v>292722315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183608899</v>
      </c>
      <c r="D43" s="64">
        <f>+D41-D42</f>
        <v>0</v>
      </c>
      <c r="E43" s="65">
        <f t="shared" si="4"/>
        <v>354517431</v>
      </c>
      <c r="F43" s="66">
        <f t="shared" si="4"/>
        <v>292722315</v>
      </c>
      <c r="G43" s="66">
        <f t="shared" si="4"/>
        <v>-18841535</v>
      </c>
      <c r="H43" s="66">
        <f t="shared" si="4"/>
        <v>243280497</v>
      </c>
      <c r="I43" s="66">
        <f t="shared" si="4"/>
        <v>40315</v>
      </c>
      <c r="J43" s="66">
        <f t="shared" si="4"/>
        <v>224479277</v>
      </c>
      <c r="K43" s="66">
        <f t="shared" si="4"/>
        <v>243280497</v>
      </c>
      <c r="L43" s="66">
        <f t="shared" si="4"/>
        <v>0</v>
      </c>
      <c r="M43" s="66">
        <f t="shared" si="4"/>
        <v>0</v>
      </c>
      <c r="N43" s="66">
        <f t="shared" si="4"/>
        <v>243280497</v>
      </c>
      <c r="O43" s="66">
        <f t="shared" si="4"/>
        <v>-22225582</v>
      </c>
      <c r="P43" s="66">
        <f t="shared" si="4"/>
        <v>0</v>
      </c>
      <c r="Q43" s="66">
        <f t="shared" si="4"/>
        <v>0</v>
      </c>
      <c r="R43" s="66">
        <f t="shared" si="4"/>
        <v>-22225582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445534192</v>
      </c>
      <c r="X43" s="66">
        <f t="shared" si="4"/>
        <v>219541731</v>
      </c>
      <c r="Y43" s="66">
        <f t="shared" si="4"/>
        <v>225992461</v>
      </c>
      <c r="Z43" s="67">
        <f>+IF(X43&lt;&gt;0,+(Y43/X43)*100,0)</f>
        <v>102.93827053773208</v>
      </c>
      <c r="AA43" s="64">
        <f>+AA41-AA42</f>
        <v>292722315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183608899</v>
      </c>
      <c r="D45" s="56">
        <f>SUM(D43:D44)</f>
        <v>0</v>
      </c>
      <c r="E45" s="57">
        <f t="shared" si="5"/>
        <v>354517431</v>
      </c>
      <c r="F45" s="58">
        <f t="shared" si="5"/>
        <v>292722315</v>
      </c>
      <c r="G45" s="58">
        <f t="shared" si="5"/>
        <v>-18841535</v>
      </c>
      <c r="H45" s="58">
        <f t="shared" si="5"/>
        <v>243280497</v>
      </c>
      <c r="I45" s="58">
        <f t="shared" si="5"/>
        <v>40315</v>
      </c>
      <c r="J45" s="58">
        <f t="shared" si="5"/>
        <v>224479277</v>
      </c>
      <c r="K45" s="58">
        <f t="shared" si="5"/>
        <v>243280497</v>
      </c>
      <c r="L45" s="58">
        <f t="shared" si="5"/>
        <v>0</v>
      </c>
      <c r="M45" s="58">
        <f t="shared" si="5"/>
        <v>0</v>
      </c>
      <c r="N45" s="58">
        <f t="shared" si="5"/>
        <v>243280497</v>
      </c>
      <c r="O45" s="58">
        <f t="shared" si="5"/>
        <v>-22225582</v>
      </c>
      <c r="P45" s="58">
        <f t="shared" si="5"/>
        <v>0</v>
      </c>
      <c r="Q45" s="58">
        <f t="shared" si="5"/>
        <v>0</v>
      </c>
      <c r="R45" s="58">
        <f t="shared" si="5"/>
        <v>-22225582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445534192</v>
      </c>
      <c r="X45" s="58">
        <f t="shared" si="5"/>
        <v>219541731</v>
      </c>
      <c r="Y45" s="58">
        <f t="shared" si="5"/>
        <v>225992461</v>
      </c>
      <c r="Z45" s="59">
        <f>+IF(X45&lt;&gt;0,+(Y45/X45)*100,0)</f>
        <v>102.93827053773208</v>
      </c>
      <c r="AA45" s="56">
        <f>SUM(AA43:AA44)</f>
        <v>292722315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183608899</v>
      </c>
      <c r="D47" s="71">
        <f>SUM(D45:D46)</f>
        <v>0</v>
      </c>
      <c r="E47" s="72">
        <f t="shared" si="6"/>
        <v>354517431</v>
      </c>
      <c r="F47" s="73">
        <f t="shared" si="6"/>
        <v>292722315</v>
      </c>
      <c r="G47" s="73">
        <f t="shared" si="6"/>
        <v>-18841535</v>
      </c>
      <c r="H47" s="74">
        <f t="shared" si="6"/>
        <v>243280497</v>
      </c>
      <c r="I47" s="74">
        <f t="shared" si="6"/>
        <v>40315</v>
      </c>
      <c r="J47" s="74">
        <f t="shared" si="6"/>
        <v>224479277</v>
      </c>
      <c r="K47" s="74">
        <f t="shared" si="6"/>
        <v>243280497</v>
      </c>
      <c r="L47" s="74">
        <f t="shared" si="6"/>
        <v>0</v>
      </c>
      <c r="M47" s="73">
        <f t="shared" si="6"/>
        <v>0</v>
      </c>
      <c r="N47" s="73">
        <f t="shared" si="6"/>
        <v>243280497</v>
      </c>
      <c r="O47" s="74">
        <f t="shared" si="6"/>
        <v>-22225582</v>
      </c>
      <c r="P47" s="74">
        <f t="shared" si="6"/>
        <v>0</v>
      </c>
      <c r="Q47" s="74">
        <f t="shared" si="6"/>
        <v>0</v>
      </c>
      <c r="R47" s="74">
        <f t="shared" si="6"/>
        <v>-22225582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445534192</v>
      </c>
      <c r="X47" s="74">
        <f t="shared" si="6"/>
        <v>219541731</v>
      </c>
      <c r="Y47" s="74">
        <f t="shared" si="6"/>
        <v>225992461</v>
      </c>
      <c r="Z47" s="75">
        <f>+IF(X47&lt;&gt;0,+(Y47/X47)*100,0)</f>
        <v>102.93827053773208</v>
      </c>
      <c r="AA47" s="76">
        <f>SUM(AA45:AA46)</f>
        <v>292722315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45508165</v>
      </c>
      <c r="D5" s="6"/>
      <c r="E5" s="7">
        <v>45248101</v>
      </c>
      <c r="F5" s="8">
        <v>45248101</v>
      </c>
      <c r="G5" s="8">
        <v>3986686</v>
      </c>
      <c r="H5" s="8">
        <v>3986686</v>
      </c>
      <c r="I5" s="8">
        <v>3986686</v>
      </c>
      <c r="J5" s="8">
        <v>11960058</v>
      </c>
      <c r="K5" s="8">
        <v>3986686</v>
      </c>
      <c r="L5" s="8">
        <v>3986686</v>
      </c>
      <c r="M5" s="8">
        <v>3986686</v>
      </c>
      <c r="N5" s="8">
        <v>11960058</v>
      </c>
      <c r="O5" s="8">
        <v>3986686</v>
      </c>
      <c r="P5" s="8">
        <v>3986686</v>
      </c>
      <c r="Q5" s="8">
        <v>3986686</v>
      </c>
      <c r="R5" s="8">
        <v>11960058</v>
      </c>
      <c r="S5" s="8"/>
      <c r="T5" s="8"/>
      <c r="U5" s="8"/>
      <c r="V5" s="8"/>
      <c r="W5" s="8">
        <v>35880174</v>
      </c>
      <c r="X5" s="8">
        <v>30774027</v>
      </c>
      <c r="Y5" s="8">
        <v>5106147</v>
      </c>
      <c r="Z5" s="2">
        <v>16.59</v>
      </c>
      <c r="AA5" s="6">
        <v>45248101</v>
      </c>
    </row>
    <row r="6" spans="1:27" ht="13.5">
      <c r="A6" s="23" t="s">
        <v>32</v>
      </c>
      <c r="B6" s="24"/>
      <c r="C6" s="6">
        <v>3339</v>
      </c>
      <c r="D6" s="6"/>
      <c r="E6" s="7"/>
      <c r="F6" s="8"/>
      <c r="G6" s="8"/>
      <c r="H6" s="8"/>
      <c r="I6" s="8"/>
      <c r="J6" s="8"/>
      <c r="K6" s="8"/>
      <c r="L6" s="8"/>
      <c r="M6" s="8">
        <v>1000</v>
      </c>
      <c r="N6" s="8">
        <v>1000</v>
      </c>
      <c r="O6" s="8"/>
      <c r="P6" s="8"/>
      <c r="Q6" s="8"/>
      <c r="R6" s="8"/>
      <c r="S6" s="8"/>
      <c r="T6" s="8"/>
      <c r="U6" s="8"/>
      <c r="V6" s="8"/>
      <c r="W6" s="8">
        <v>1000</v>
      </c>
      <c r="X6" s="8"/>
      <c r="Y6" s="8">
        <v>1000</v>
      </c>
      <c r="Z6" s="2"/>
      <c r="AA6" s="6"/>
    </row>
    <row r="7" spans="1:27" ht="13.5">
      <c r="A7" s="25" t="s">
        <v>33</v>
      </c>
      <c r="B7" s="24"/>
      <c r="C7" s="6">
        <v>29605572</v>
      </c>
      <c r="D7" s="6"/>
      <c r="E7" s="7">
        <v>25248741</v>
      </c>
      <c r="F7" s="8">
        <v>25248741</v>
      </c>
      <c r="G7" s="8">
        <v>2526507</v>
      </c>
      <c r="H7" s="8">
        <v>2551948</v>
      </c>
      <c r="I7" s="8">
        <v>3945391</v>
      </c>
      <c r="J7" s="8">
        <v>9023846</v>
      </c>
      <c r="K7" s="8">
        <v>5085646</v>
      </c>
      <c r="L7" s="8">
        <v>1365232</v>
      </c>
      <c r="M7" s="8">
        <v>2570206</v>
      </c>
      <c r="N7" s="8">
        <v>9021084</v>
      </c>
      <c r="O7" s="8">
        <v>2578995</v>
      </c>
      <c r="P7" s="8">
        <v>2550503</v>
      </c>
      <c r="Q7" s="8">
        <v>2525386</v>
      </c>
      <c r="R7" s="8">
        <v>7654884</v>
      </c>
      <c r="S7" s="8"/>
      <c r="T7" s="8"/>
      <c r="U7" s="8"/>
      <c r="V7" s="8"/>
      <c r="W7" s="8">
        <v>25699814</v>
      </c>
      <c r="X7" s="8">
        <v>5652779</v>
      </c>
      <c r="Y7" s="8">
        <v>20047035</v>
      </c>
      <c r="Z7" s="2">
        <v>354.64</v>
      </c>
      <c r="AA7" s="6">
        <v>25248741</v>
      </c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20480604</v>
      </c>
      <c r="D9" s="6"/>
      <c r="E9" s="7">
        <v>16288913</v>
      </c>
      <c r="F9" s="8">
        <v>16288913</v>
      </c>
      <c r="G9" s="8">
        <v>1801347</v>
      </c>
      <c r="H9" s="8">
        <v>1801727</v>
      </c>
      <c r="I9" s="8">
        <v>1801727</v>
      </c>
      <c r="J9" s="8">
        <v>5404801</v>
      </c>
      <c r="K9" s="8">
        <v>1801727</v>
      </c>
      <c r="L9" s="8">
        <v>1801727</v>
      </c>
      <c r="M9" s="8">
        <v>1801727</v>
      </c>
      <c r="N9" s="8">
        <v>5405181</v>
      </c>
      <c r="O9" s="8">
        <v>1801727</v>
      </c>
      <c r="P9" s="8">
        <v>1802715</v>
      </c>
      <c r="Q9" s="8">
        <v>1803019</v>
      </c>
      <c r="R9" s="8">
        <v>5407461</v>
      </c>
      <c r="S9" s="8"/>
      <c r="T9" s="8"/>
      <c r="U9" s="8"/>
      <c r="V9" s="8"/>
      <c r="W9" s="8">
        <v>16217443</v>
      </c>
      <c r="X9" s="8">
        <v>4500796</v>
      </c>
      <c r="Y9" s="8">
        <v>11716647</v>
      </c>
      <c r="Z9" s="2">
        <v>260.32</v>
      </c>
      <c r="AA9" s="6">
        <v>16288913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228715</v>
      </c>
      <c r="D11" s="6"/>
      <c r="E11" s="7">
        <v>124375</v>
      </c>
      <c r="F11" s="8">
        <v>124375</v>
      </c>
      <c r="G11" s="8">
        <v>42626</v>
      </c>
      <c r="H11" s="8">
        <v>1080</v>
      </c>
      <c r="I11" s="8">
        <v>2160</v>
      </c>
      <c r="J11" s="8">
        <v>45866</v>
      </c>
      <c r="K11" s="8">
        <v>1080</v>
      </c>
      <c r="L11" s="8">
        <v>540</v>
      </c>
      <c r="M11" s="8"/>
      <c r="N11" s="8">
        <v>1620</v>
      </c>
      <c r="O11" s="8">
        <v>1620</v>
      </c>
      <c r="P11" s="8"/>
      <c r="Q11" s="8"/>
      <c r="R11" s="8">
        <v>1620</v>
      </c>
      <c r="S11" s="8"/>
      <c r="T11" s="8"/>
      <c r="U11" s="8"/>
      <c r="V11" s="8"/>
      <c r="W11" s="8">
        <v>49106</v>
      </c>
      <c r="X11" s="8">
        <v>124363</v>
      </c>
      <c r="Y11" s="8">
        <v>-75257</v>
      </c>
      <c r="Z11" s="2">
        <v>-60.51</v>
      </c>
      <c r="AA11" s="6">
        <v>124375</v>
      </c>
    </row>
    <row r="12" spans="1:27" ht="13.5">
      <c r="A12" s="25" t="s">
        <v>37</v>
      </c>
      <c r="B12" s="29"/>
      <c r="C12" s="6">
        <v>1594937</v>
      </c>
      <c r="D12" s="6"/>
      <c r="E12" s="7">
        <v>14310742</v>
      </c>
      <c r="F12" s="8">
        <v>14310742</v>
      </c>
      <c r="G12" s="8">
        <v>61692</v>
      </c>
      <c r="H12" s="8"/>
      <c r="I12" s="8"/>
      <c r="J12" s="8">
        <v>61692</v>
      </c>
      <c r="K12" s="8"/>
      <c r="L12" s="8"/>
      <c r="M12" s="8"/>
      <c r="N12" s="8"/>
      <c r="O12" s="8">
        <v>36572</v>
      </c>
      <c r="P12" s="8">
        <v>308767</v>
      </c>
      <c r="Q12" s="8">
        <v>346263</v>
      </c>
      <c r="R12" s="8">
        <v>691602</v>
      </c>
      <c r="S12" s="8"/>
      <c r="T12" s="8"/>
      <c r="U12" s="8"/>
      <c r="V12" s="8"/>
      <c r="W12" s="8">
        <v>753294</v>
      </c>
      <c r="X12" s="8">
        <v>14167565</v>
      </c>
      <c r="Y12" s="8">
        <v>-13414271</v>
      </c>
      <c r="Z12" s="2">
        <v>-94.68</v>
      </c>
      <c r="AA12" s="6">
        <v>14310742</v>
      </c>
    </row>
    <row r="13" spans="1:27" ht="13.5">
      <c r="A13" s="23" t="s">
        <v>38</v>
      </c>
      <c r="B13" s="29"/>
      <c r="C13" s="6">
        <v>2231354</v>
      </c>
      <c r="D13" s="6"/>
      <c r="E13" s="7">
        <v>12415081</v>
      </c>
      <c r="F13" s="8">
        <v>12415081</v>
      </c>
      <c r="G13" s="8">
        <v>326923</v>
      </c>
      <c r="H13" s="8">
        <v>365026</v>
      </c>
      <c r="I13" s="8">
        <v>820731</v>
      </c>
      <c r="J13" s="8">
        <v>1512680</v>
      </c>
      <c r="K13" s="8">
        <v>843107</v>
      </c>
      <c r="L13" s="8">
        <v>898894</v>
      </c>
      <c r="M13" s="8">
        <v>916482</v>
      </c>
      <c r="N13" s="8">
        <v>2658483</v>
      </c>
      <c r="O13" s="8">
        <v>793143</v>
      </c>
      <c r="P13" s="8">
        <v>819968</v>
      </c>
      <c r="Q13" s="8">
        <v>837580</v>
      </c>
      <c r="R13" s="8">
        <v>2450691</v>
      </c>
      <c r="S13" s="8"/>
      <c r="T13" s="8"/>
      <c r="U13" s="8"/>
      <c r="V13" s="8"/>
      <c r="W13" s="8">
        <v>6621854</v>
      </c>
      <c r="X13" s="8">
        <v>10960130</v>
      </c>
      <c r="Y13" s="8">
        <v>-4338276</v>
      </c>
      <c r="Z13" s="2">
        <v>-39.58</v>
      </c>
      <c r="AA13" s="6">
        <v>12415081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3694248</v>
      </c>
      <c r="D15" s="6"/>
      <c r="E15" s="7">
        <v>273520</v>
      </c>
      <c r="F15" s="8">
        <v>273520</v>
      </c>
      <c r="G15" s="8">
        <v>243114</v>
      </c>
      <c r="H15" s="8"/>
      <c r="I15" s="8">
        <v>184250</v>
      </c>
      <c r="J15" s="8">
        <v>427364</v>
      </c>
      <c r="K15" s="8">
        <v>168281</v>
      </c>
      <c r="L15" s="8">
        <v>221273</v>
      </c>
      <c r="M15" s="8">
        <v>146518</v>
      </c>
      <c r="N15" s="8">
        <v>536072</v>
      </c>
      <c r="O15" s="8">
        <v>2611</v>
      </c>
      <c r="P15" s="8"/>
      <c r="Q15" s="8"/>
      <c r="R15" s="8">
        <v>2611</v>
      </c>
      <c r="S15" s="8"/>
      <c r="T15" s="8"/>
      <c r="U15" s="8"/>
      <c r="V15" s="8"/>
      <c r="W15" s="8">
        <v>966047</v>
      </c>
      <c r="X15" s="8">
        <v>205141</v>
      </c>
      <c r="Y15" s="8">
        <v>760906</v>
      </c>
      <c r="Z15" s="2">
        <v>370.92</v>
      </c>
      <c r="AA15" s="6">
        <v>273520</v>
      </c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394424930</v>
      </c>
      <c r="D18" s="6"/>
      <c r="E18" s="7">
        <v>461622028</v>
      </c>
      <c r="F18" s="8">
        <v>461643000</v>
      </c>
      <c r="G18" s="8">
        <v>141904584</v>
      </c>
      <c r="H18" s="8"/>
      <c r="I18" s="8"/>
      <c r="J18" s="8">
        <v>141904584</v>
      </c>
      <c r="K18" s="8">
        <v>5302931</v>
      </c>
      <c r="L18" s="8">
        <v>16383918</v>
      </c>
      <c r="M18" s="8">
        <v>136105819</v>
      </c>
      <c r="N18" s="8">
        <v>157792668</v>
      </c>
      <c r="O18" s="8"/>
      <c r="P18" s="8">
        <v>18811918</v>
      </c>
      <c r="Q18" s="8">
        <v>85119000</v>
      </c>
      <c r="R18" s="8">
        <v>103930918</v>
      </c>
      <c r="S18" s="8"/>
      <c r="T18" s="8"/>
      <c r="U18" s="8"/>
      <c r="V18" s="8"/>
      <c r="W18" s="8">
        <v>403628170</v>
      </c>
      <c r="X18" s="8">
        <v>346224782</v>
      </c>
      <c r="Y18" s="8">
        <v>57403388</v>
      </c>
      <c r="Z18" s="2">
        <v>16.58</v>
      </c>
      <c r="AA18" s="6">
        <v>461643000</v>
      </c>
    </row>
    <row r="19" spans="1:27" ht="13.5">
      <c r="A19" s="23" t="s">
        <v>44</v>
      </c>
      <c r="B19" s="29"/>
      <c r="C19" s="6">
        <v>2568574</v>
      </c>
      <c r="D19" s="6"/>
      <c r="E19" s="7">
        <v>346907</v>
      </c>
      <c r="F19" s="26">
        <v>346907</v>
      </c>
      <c r="G19" s="26">
        <v>51084</v>
      </c>
      <c r="H19" s="26">
        <v>28885</v>
      </c>
      <c r="I19" s="26">
        <v>3863</v>
      </c>
      <c r="J19" s="26">
        <v>83832</v>
      </c>
      <c r="K19" s="26">
        <v>7904</v>
      </c>
      <c r="L19" s="26">
        <v>8064</v>
      </c>
      <c r="M19" s="26">
        <v>2486</v>
      </c>
      <c r="N19" s="26">
        <v>18454</v>
      </c>
      <c r="O19" s="26">
        <v>4504</v>
      </c>
      <c r="P19" s="26">
        <v>149025</v>
      </c>
      <c r="Q19" s="26">
        <v>8094</v>
      </c>
      <c r="R19" s="26">
        <v>161623</v>
      </c>
      <c r="S19" s="26"/>
      <c r="T19" s="26"/>
      <c r="U19" s="26"/>
      <c r="V19" s="26"/>
      <c r="W19" s="26">
        <v>263909</v>
      </c>
      <c r="X19" s="26">
        <v>346906</v>
      </c>
      <c r="Y19" s="26">
        <v>-82997</v>
      </c>
      <c r="Z19" s="27">
        <v>-23.92</v>
      </c>
      <c r="AA19" s="28">
        <v>346907</v>
      </c>
    </row>
    <row r="20" spans="1:27" ht="13.5">
      <c r="A20" s="23" t="s">
        <v>45</v>
      </c>
      <c r="B20" s="29"/>
      <c r="C20" s="6">
        <v>2825676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503166114</v>
      </c>
      <c r="D21" s="33">
        <f t="shared" si="0"/>
        <v>0</v>
      </c>
      <c r="E21" s="34">
        <f t="shared" si="0"/>
        <v>575878408</v>
      </c>
      <c r="F21" s="35">
        <f t="shared" si="0"/>
        <v>575899380</v>
      </c>
      <c r="G21" s="35">
        <f t="shared" si="0"/>
        <v>150944563</v>
      </c>
      <c r="H21" s="35">
        <f t="shared" si="0"/>
        <v>8735352</v>
      </c>
      <c r="I21" s="35">
        <f t="shared" si="0"/>
        <v>10744808</v>
      </c>
      <c r="J21" s="35">
        <f t="shared" si="0"/>
        <v>170424723</v>
      </c>
      <c r="K21" s="35">
        <f t="shared" si="0"/>
        <v>17197362</v>
      </c>
      <c r="L21" s="35">
        <f t="shared" si="0"/>
        <v>24666334</v>
      </c>
      <c r="M21" s="35">
        <f t="shared" si="0"/>
        <v>145530924</v>
      </c>
      <c r="N21" s="35">
        <f t="shared" si="0"/>
        <v>187394620</v>
      </c>
      <c r="O21" s="35">
        <f t="shared" si="0"/>
        <v>9205858</v>
      </c>
      <c r="P21" s="35">
        <f t="shared" si="0"/>
        <v>28429582</v>
      </c>
      <c r="Q21" s="35">
        <f t="shared" si="0"/>
        <v>94626028</v>
      </c>
      <c r="R21" s="35">
        <f t="shared" si="0"/>
        <v>132261468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490080811</v>
      </c>
      <c r="X21" s="35">
        <f t="shared" si="0"/>
        <v>412956489</v>
      </c>
      <c r="Y21" s="35">
        <f t="shared" si="0"/>
        <v>77124322</v>
      </c>
      <c r="Z21" s="36">
        <f>+IF(X21&lt;&gt;0,+(Y21/X21)*100,0)</f>
        <v>18.67613757245016</v>
      </c>
      <c r="AA21" s="33">
        <f>SUM(AA5:AA20)</f>
        <v>575899380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123037151</v>
      </c>
      <c r="D24" s="6"/>
      <c r="E24" s="7">
        <v>159152127</v>
      </c>
      <c r="F24" s="8">
        <v>156450293</v>
      </c>
      <c r="G24" s="8"/>
      <c r="H24" s="8"/>
      <c r="I24" s="8"/>
      <c r="J24" s="8"/>
      <c r="K24" s="8">
        <v>41825292</v>
      </c>
      <c r="L24" s="8">
        <v>21920</v>
      </c>
      <c r="M24" s="8">
        <v>7482</v>
      </c>
      <c r="N24" s="8">
        <v>41854694</v>
      </c>
      <c r="O24" s="8">
        <v>22932555</v>
      </c>
      <c r="P24" s="8">
        <v>10543334</v>
      </c>
      <c r="Q24" s="8">
        <v>10491923</v>
      </c>
      <c r="R24" s="8">
        <v>43967812</v>
      </c>
      <c r="S24" s="8"/>
      <c r="T24" s="8"/>
      <c r="U24" s="8"/>
      <c r="V24" s="8"/>
      <c r="W24" s="8">
        <v>85822506</v>
      </c>
      <c r="X24" s="8">
        <v>117526368</v>
      </c>
      <c r="Y24" s="8">
        <v>-31703862</v>
      </c>
      <c r="Z24" s="2">
        <v>-26.98</v>
      </c>
      <c r="AA24" s="6">
        <v>156450293</v>
      </c>
    </row>
    <row r="25" spans="1:27" ht="13.5">
      <c r="A25" s="25" t="s">
        <v>49</v>
      </c>
      <c r="B25" s="24"/>
      <c r="C25" s="6">
        <v>4271776</v>
      </c>
      <c r="D25" s="6"/>
      <c r="E25" s="7">
        <v>5128633</v>
      </c>
      <c r="F25" s="8">
        <v>4628633</v>
      </c>
      <c r="G25" s="8"/>
      <c r="H25" s="8"/>
      <c r="I25" s="8"/>
      <c r="J25" s="8"/>
      <c r="K25" s="8">
        <v>1423925</v>
      </c>
      <c r="L25" s="8"/>
      <c r="M25" s="8"/>
      <c r="N25" s="8">
        <v>1423925</v>
      </c>
      <c r="O25" s="8">
        <v>711962</v>
      </c>
      <c r="P25" s="8">
        <v>355981</v>
      </c>
      <c r="Q25" s="8">
        <v>355981</v>
      </c>
      <c r="R25" s="8">
        <v>1423924</v>
      </c>
      <c r="S25" s="8"/>
      <c r="T25" s="8"/>
      <c r="U25" s="8"/>
      <c r="V25" s="8"/>
      <c r="W25" s="8">
        <v>2847849</v>
      </c>
      <c r="X25" s="8">
        <v>3646474</v>
      </c>
      <c r="Y25" s="8">
        <v>-798625</v>
      </c>
      <c r="Z25" s="2">
        <v>-21.9</v>
      </c>
      <c r="AA25" s="6">
        <v>4628633</v>
      </c>
    </row>
    <row r="26" spans="1:27" ht="13.5">
      <c r="A26" s="25" t="s">
        <v>50</v>
      </c>
      <c r="B26" s="24"/>
      <c r="C26" s="6"/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8">
        <v>57746114</v>
      </c>
      <c r="P26" s="8"/>
      <c r="Q26" s="8"/>
      <c r="R26" s="8">
        <v>57746114</v>
      </c>
      <c r="S26" s="8"/>
      <c r="T26" s="8"/>
      <c r="U26" s="8"/>
      <c r="V26" s="8"/>
      <c r="W26" s="8">
        <v>57746114</v>
      </c>
      <c r="X26" s="8"/>
      <c r="Y26" s="8">
        <v>57746114</v>
      </c>
      <c r="Z26" s="2"/>
      <c r="AA26" s="6"/>
    </row>
    <row r="27" spans="1:27" ht="13.5">
      <c r="A27" s="25" t="s">
        <v>51</v>
      </c>
      <c r="B27" s="24"/>
      <c r="C27" s="6">
        <v>73002100</v>
      </c>
      <c r="D27" s="6"/>
      <c r="E27" s="7">
        <v>72334089</v>
      </c>
      <c r="F27" s="8">
        <v>72334089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54250569</v>
      </c>
      <c r="Y27" s="8">
        <v>-54250569</v>
      </c>
      <c r="Z27" s="2">
        <v>-100</v>
      </c>
      <c r="AA27" s="6">
        <v>72334089</v>
      </c>
    </row>
    <row r="28" spans="1:27" ht="13.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>
        <v>47735752</v>
      </c>
      <c r="D29" s="6"/>
      <c r="E29" s="7">
        <v>37590296</v>
      </c>
      <c r="F29" s="8">
        <v>43590296</v>
      </c>
      <c r="G29" s="8"/>
      <c r="H29" s="8"/>
      <c r="I29" s="8"/>
      <c r="J29" s="8"/>
      <c r="K29" s="8">
        <v>12941676</v>
      </c>
      <c r="L29" s="8">
        <v>6273718</v>
      </c>
      <c r="M29" s="8"/>
      <c r="N29" s="8">
        <v>19215394</v>
      </c>
      <c r="O29" s="8"/>
      <c r="P29" s="8"/>
      <c r="Q29" s="8"/>
      <c r="R29" s="8"/>
      <c r="S29" s="8"/>
      <c r="T29" s="8"/>
      <c r="U29" s="8"/>
      <c r="V29" s="8"/>
      <c r="W29" s="8">
        <v>19215394</v>
      </c>
      <c r="X29" s="8">
        <v>35708479</v>
      </c>
      <c r="Y29" s="8">
        <v>-16493085</v>
      </c>
      <c r="Z29" s="2">
        <v>-46.19</v>
      </c>
      <c r="AA29" s="6">
        <v>43590296</v>
      </c>
    </row>
    <row r="30" spans="1:27" ht="13.5">
      <c r="A30" s="25" t="s">
        <v>54</v>
      </c>
      <c r="B30" s="24"/>
      <c r="C30" s="6">
        <v>3561930</v>
      </c>
      <c r="D30" s="6"/>
      <c r="E30" s="7">
        <v>4500886</v>
      </c>
      <c r="F30" s="8">
        <v>4500886</v>
      </c>
      <c r="G30" s="8">
        <v>209021</v>
      </c>
      <c r="H30" s="8"/>
      <c r="I30" s="8">
        <v>317</v>
      </c>
      <c r="J30" s="8">
        <v>209338</v>
      </c>
      <c r="K30" s="8">
        <v>80355</v>
      </c>
      <c r="L30" s="8">
        <v>175376</v>
      </c>
      <c r="M30" s="8">
        <v>180184</v>
      </c>
      <c r="N30" s="8">
        <v>435915</v>
      </c>
      <c r="O30" s="8">
        <v>27855</v>
      </c>
      <c r="P30" s="8">
        <v>13965</v>
      </c>
      <c r="Q30" s="8">
        <v>478925</v>
      </c>
      <c r="R30" s="8">
        <v>520745</v>
      </c>
      <c r="S30" s="8"/>
      <c r="T30" s="8"/>
      <c r="U30" s="8"/>
      <c r="V30" s="8"/>
      <c r="W30" s="8">
        <v>1165998</v>
      </c>
      <c r="X30" s="8">
        <v>4499364</v>
      </c>
      <c r="Y30" s="8">
        <v>-3333366</v>
      </c>
      <c r="Z30" s="2">
        <v>-74.09</v>
      </c>
      <c r="AA30" s="6">
        <v>4500886</v>
      </c>
    </row>
    <row r="31" spans="1:27" ht="13.5">
      <c r="A31" s="25" t="s">
        <v>55</v>
      </c>
      <c r="B31" s="24"/>
      <c r="C31" s="6">
        <v>180397402</v>
      </c>
      <c r="D31" s="6"/>
      <c r="E31" s="7">
        <v>142982348</v>
      </c>
      <c r="F31" s="8">
        <v>126373213</v>
      </c>
      <c r="G31" s="8">
        <v>8422269</v>
      </c>
      <c r="H31" s="8">
        <v>12517456</v>
      </c>
      <c r="I31" s="8">
        <v>8943862</v>
      </c>
      <c r="J31" s="8">
        <v>29883587</v>
      </c>
      <c r="K31" s="8">
        <v>11021956</v>
      </c>
      <c r="L31" s="8">
        <v>9516605</v>
      </c>
      <c r="M31" s="8">
        <v>8118811</v>
      </c>
      <c r="N31" s="8">
        <v>28657372</v>
      </c>
      <c r="O31" s="8">
        <v>5707594</v>
      </c>
      <c r="P31" s="8">
        <v>9808284</v>
      </c>
      <c r="Q31" s="8">
        <v>6648003</v>
      </c>
      <c r="R31" s="8">
        <v>22163881</v>
      </c>
      <c r="S31" s="8"/>
      <c r="T31" s="8"/>
      <c r="U31" s="8"/>
      <c r="V31" s="8"/>
      <c r="W31" s="8">
        <v>80704840</v>
      </c>
      <c r="X31" s="8">
        <v>99686562</v>
      </c>
      <c r="Y31" s="8">
        <v>-18981722</v>
      </c>
      <c r="Z31" s="2">
        <v>-19.04</v>
      </c>
      <c r="AA31" s="6">
        <v>126373213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50835782</v>
      </c>
      <c r="D33" s="6"/>
      <c r="E33" s="7">
        <v>47089091</v>
      </c>
      <c r="F33" s="8">
        <v>47820435</v>
      </c>
      <c r="G33" s="8">
        <v>1819400</v>
      </c>
      <c r="H33" s="8">
        <v>850359</v>
      </c>
      <c r="I33" s="8">
        <v>6252825</v>
      </c>
      <c r="J33" s="8">
        <v>8922584</v>
      </c>
      <c r="K33" s="8">
        <v>7272450</v>
      </c>
      <c r="L33" s="8">
        <v>3110396</v>
      </c>
      <c r="M33" s="8">
        <v>3375499</v>
      </c>
      <c r="N33" s="8">
        <v>13758345</v>
      </c>
      <c r="O33" s="8">
        <v>6828692</v>
      </c>
      <c r="P33" s="8">
        <v>5411631</v>
      </c>
      <c r="Q33" s="8">
        <v>4276652</v>
      </c>
      <c r="R33" s="8">
        <v>16516975</v>
      </c>
      <c r="S33" s="8"/>
      <c r="T33" s="8"/>
      <c r="U33" s="8"/>
      <c r="V33" s="8"/>
      <c r="W33" s="8">
        <v>39197904</v>
      </c>
      <c r="X33" s="8">
        <v>44798861</v>
      </c>
      <c r="Y33" s="8">
        <v>-5600957</v>
      </c>
      <c r="Z33" s="2">
        <v>-12.5</v>
      </c>
      <c r="AA33" s="6">
        <v>47820435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482841893</v>
      </c>
      <c r="D35" s="33">
        <f>SUM(D24:D34)</f>
        <v>0</v>
      </c>
      <c r="E35" s="34">
        <f t="shared" si="1"/>
        <v>468777470</v>
      </c>
      <c r="F35" s="35">
        <f t="shared" si="1"/>
        <v>455697845</v>
      </c>
      <c r="G35" s="35">
        <f t="shared" si="1"/>
        <v>10450690</v>
      </c>
      <c r="H35" s="35">
        <f t="shared" si="1"/>
        <v>13367815</v>
      </c>
      <c r="I35" s="35">
        <f t="shared" si="1"/>
        <v>15197004</v>
      </c>
      <c r="J35" s="35">
        <f t="shared" si="1"/>
        <v>39015509</v>
      </c>
      <c r="K35" s="35">
        <f t="shared" si="1"/>
        <v>74565654</v>
      </c>
      <c r="L35" s="35">
        <f t="shared" si="1"/>
        <v>19098015</v>
      </c>
      <c r="M35" s="35">
        <f t="shared" si="1"/>
        <v>11681976</v>
      </c>
      <c r="N35" s="35">
        <f t="shared" si="1"/>
        <v>105345645</v>
      </c>
      <c r="O35" s="35">
        <f t="shared" si="1"/>
        <v>93954772</v>
      </c>
      <c r="P35" s="35">
        <f t="shared" si="1"/>
        <v>26133195</v>
      </c>
      <c r="Q35" s="35">
        <f t="shared" si="1"/>
        <v>22251484</v>
      </c>
      <c r="R35" s="35">
        <f t="shared" si="1"/>
        <v>142339451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286700605</v>
      </c>
      <c r="X35" s="35">
        <f t="shared" si="1"/>
        <v>360116677</v>
      </c>
      <c r="Y35" s="35">
        <f t="shared" si="1"/>
        <v>-73416072</v>
      </c>
      <c r="Z35" s="36">
        <f>+IF(X35&lt;&gt;0,+(Y35/X35)*100,0)</f>
        <v>-20.38674593234681</v>
      </c>
      <c r="AA35" s="33">
        <f>SUM(AA24:AA34)</f>
        <v>455697845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20324221</v>
      </c>
      <c r="D37" s="46">
        <f>+D21-D35</f>
        <v>0</v>
      </c>
      <c r="E37" s="47">
        <f t="shared" si="2"/>
        <v>107100938</v>
      </c>
      <c r="F37" s="48">
        <f t="shared" si="2"/>
        <v>120201535</v>
      </c>
      <c r="G37" s="48">
        <f t="shared" si="2"/>
        <v>140493873</v>
      </c>
      <c r="H37" s="48">
        <f t="shared" si="2"/>
        <v>-4632463</v>
      </c>
      <c r="I37" s="48">
        <f t="shared" si="2"/>
        <v>-4452196</v>
      </c>
      <c r="J37" s="48">
        <f t="shared" si="2"/>
        <v>131409214</v>
      </c>
      <c r="K37" s="48">
        <f t="shared" si="2"/>
        <v>-57368292</v>
      </c>
      <c r="L37" s="48">
        <f t="shared" si="2"/>
        <v>5568319</v>
      </c>
      <c r="M37" s="48">
        <f t="shared" si="2"/>
        <v>133848948</v>
      </c>
      <c r="N37" s="48">
        <f t="shared" si="2"/>
        <v>82048975</v>
      </c>
      <c r="O37" s="48">
        <f t="shared" si="2"/>
        <v>-84748914</v>
      </c>
      <c r="P37" s="48">
        <f t="shared" si="2"/>
        <v>2296387</v>
      </c>
      <c r="Q37" s="48">
        <f t="shared" si="2"/>
        <v>72374544</v>
      </c>
      <c r="R37" s="48">
        <f t="shared" si="2"/>
        <v>-10077983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203380206</v>
      </c>
      <c r="X37" s="48">
        <f>IF(F21=F35,0,X21-X35)</f>
        <v>52839812</v>
      </c>
      <c r="Y37" s="48">
        <f t="shared" si="2"/>
        <v>150540394</v>
      </c>
      <c r="Z37" s="49">
        <f>+IF(X37&lt;&gt;0,+(Y37/X37)*100,0)</f>
        <v>284.8995639878507</v>
      </c>
      <c r="AA37" s="46">
        <f>+AA21-AA35</f>
        <v>120201535</v>
      </c>
    </row>
    <row r="38" spans="1:27" ht="22.5" customHeight="1">
      <c r="A38" s="50" t="s">
        <v>60</v>
      </c>
      <c r="B38" s="29"/>
      <c r="C38" s="6">
        <v>58609513</v>
      </c>
      <c r="D38" s="6"/>
      <c r="E38" s="7">
        <v>80000000</v>
      </c>
      <c r="F38" s="8">
        <v>80000000</v>
      </c>
      <c r="G38" s="8"/>
      <c r="H38" s="8"/>
      <c r="I38" s="8"/>
      <c r="J38" s="8"/>
      <c r="K38" s="8"/>
      <c r="L38" s="8">
        <v>2393583</v>
      </c>
      <c r="M38" s="8">
        <v>15245540</v>
      </c>
      <c r="N38" s="8">
        <v>17639123</v>
      </c>
      <c r="O38" s="8"/>
      <c r="P38" s="8">
        <v>6210932</v>
      </c>
      <c r="Q38" s="8"/>
      <c r="R38" s="8">
        <v>6210932</v>
      </c>
      <c r="S38" s="8"/>
      <c r="T38" s="8"/>
      <c r="U38" s="8"/>
      <c r="V38" s="8"/>
      <c r="W38" s="8">
        <v>23850055</v>
      </c>
      <c r="X38" s="8">
        <v>59999976</v>
      </c>
      <c r="Y38" s="8">
        <v>-36149921</v>
      </c>
      <c r="Z38" s="2">
        <v>-60.25</v>
      </c>
      <c r="AA38" s="6">
        <v>80000000</v>
      </c>
    </row>
    <row r="39" spans="1:27" ht="57" customHeight="1">
      <c r="A39" s="50" t="s">
        <v>61</v>
      </c>
      <c r="B39" s="29"/>
      <c r="C39" s="28">
        <v>8760712</v>
      </c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87694446</v>
      </c>
      <c r="D41" s="56">
        <f>SUM(D37:D40)</f>
        <v>0</v>
      </c>
      <c r="E41" s="57">
        <f t="shared" si="3"/>
        <v>187100938</v>
      </c>
      <c r="F41" s="58">
        <f t="shared" si="3"/>
        <v>200201535</v>
      </c>
      <c r="G41" s="58">
        <f t="shared" si="3"/>
        <v>140493873</v>
      </c>
      <c r="H41" s="58">
        <f t="shared" si="3"/>
        <v>-4632463</v>
      </c>
      <c r="I41" s="58">
        <f t="shared" si="3"/>
        <v>-4452196</v>
      </c>
      <c r="J41" s="58">
        <f t="shared" si="3"/>
        <v>131409214</v>
      </c>
      <c r="K41" s="58">
        <f t="shared" si="3"/>
        <v>-57368292</v>
      </c>
      <c r="L41" s="58">
        <f t="shared" si="3"/>
        <v>7961902</v>
      </c>
      <c r="M41" s="58">
        <f t="shared" si="3"/>
        <v>149094488</v>
      </c>
      <c r="N41" s="58">
        <f t="shared" si="3"/>
        <v>99688098</v>
      </c>
      <c r="O41" s="58">
        <f t="shared" si="3"/>
        <v>-84748914</v>
      </c>
      <c r="P41" s="58">
        <f t="shared" si="3"/>
        <v>8507319</v>
      </c>
      <c r="Q41" s="58">
        <f t="shared" si="3"/>
        <v>72374544</v>
      </c>
      <c r="R41" s="58">
        <f t="shared" si="3"/>
        <v>-3867051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227230261</v>
      </c>
      <c r="X41" s="58">
        <f t="shared" si="3"/>
        <v>112839788</v>
      </c>
      <c r="Y41" s="58">
        <f t="shared" si="3"/>
        <v>114390473</v>
      </c>
      <c r="Z41" s="59">
        <f>+IF(X41&lt;&gt;0,+(Y41/X41)*100,0)</f>
        <v>101.37423600973091</v>
      </c>
      <c r="AA41" s="56">
        <f>SUM(AA37:AA40)</f>
        <v>200201535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87694446</v>
      </c>
      <c r="D43" s="64">
        <f>+D41-D42</f>
        <v>0</v>
      </c>
      <c r="E43" s="65">
        <f t="shared" si="4"/>
        <v>187100938</v>
      </c>
      <c r="F43" s="66">
        <f t="shared" si="4"/>
        <v>200201535</v>
      </c>
      <c r="G43" s="66">
        <f t="shared" si="4"/>
        <v>140493873</v>
      </c>
      <c r="H43" s="66">
        <f t="shared" si="4"/>
        <v>-4632463</v>
      </c>
      <c r="I43" s="66">
        <f t="shared" si="4"/>
        <v>-4452196</v>
      </c>
      <c r="J43" s="66">
        <f t="shared" si="4"/>
        <v>131409214</v>
      </c>
      <c r="K43" s="66">
        <f t="shared" si="4"/>
        <v>-57368292</v>
      </c>
      <c r="L43" s="66">
        <f t="shared" si="4"/>
        <v>7961902</v>
      </c>
      <c r="M43" s="66">
        <f t="shared" si="4"/>
        <v>149094488</v>
      </c>
      <c r="N43" s="66">
        <f t="shared" si="4"/>
        <v>99688098</v>
      </c>
      <c r="O43" s="66">
        <f t="shared" si="4"/>
        <v>-84748914</v>
      </c>
      <c r="P43" s="66">
        <f t="shared" si="4"/>
        <v>8507319</v>
      </c>
      <c r="Q43" s="66">
        <f t="shared" si="4"/>
        <v>72374544</v>
      </c>
      <c r="R43" s="66">
        <f t="shared" si="4"/>
        <v>-3867051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227230261</v>
      </c>
      <c r="X43" s="66">
        <f t="shared" si="4"/>
        <v>112839788</v>
      </c>
      <c r="Y43" s="66">
        <f t="shared" si="4"/>
        <v>114390473</v>
      </c>
      <c r="Z43" s="67">
        <f>+IF(X43&lt;&gt;0,+(Y43/X43)*100,0)</f>
        <v>101.37423600973091</v>
      </c>
      <c r="AA43" s="64">
        <f>+AA41-AA42</f>
        <v>200201535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87694446</v>
      </c>
      <c r="D45" s="56">
        <f>SUM(D43:D44)</f>
        <v>0</v>
      </c>
      <c r="E45" s="57">
        <f t="shared" si="5"/>
        <v>187100938</v>
      </c>
      <c r="F45" s="58">
        <f t="shared" si="5"/>
        <v>200201535</v>
      </c>
      <c r="G45" s="58">
        <f t="shared" si="5"/>
        <v>140493873</v>
      </c>
      <c r="H45" s="58">
        <f t="shared" si="5"/>
        <v>-4632463</v>
      </c>
      <c r="I45" s="58">
        <f t="shared" si="5"/>
        <v>-4452196</v>
      </c>
      <c r="J45" s="58">
        <f t="shared" si="5"/>
        <v>131409214</v>
      </c>
      <c r="K45" s="58">
        <f t="shared" si="5"/>
        <v>-57368292</v>
      </c>
      <c r="L45" s="58">
        <f t="shared" si="5"/>
        <v>7961902</v>
      </c>
      <c r="M45" s="58">
        <f t="shared" si="5"/>
        <v>149094488</v>
      </c>
      <c r="N45" s="58">
        <f t="shared" si="5"/>
        <v>99688098</v>
      </c>
      <c r="O45" s="58">
        <f t="shared" si="5"/>
        <v>-84748914</v>
      </c>
      <c r="P45" s="58">
        <f t="shared" si="5"/>
        <v>8507319</v>
      </c>
      <c r="Q45" s="58">
        <f t="shared" si="5"/>
        <v>72374544</v>
      </c>
      <c r="R45" s="58">
        <f t="shared" si="5"/>
        <v>-3867051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227230261</v>
      </c>
      <c r="X45" s="58">
        <f t="shared" si="5"/>
        <v>112839788</v>
      </c>
      <c r="Y45" s="58">
        <f t="shared" si="5"/>
        <v>114390473</v>
      </c>
      <c r="Z45" s="59">
        <f>+IF(X45&lt;&gt;0,+(Y45/X45)*100,0)</f>
        <v>101.37423600973091</v>
      </c>
      <c r="AA45" s="56">
        <f>SUM(AA43:AA44)</f>
        <v>200201535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87694446</v>
      </c>
      <c r="D47" s="71">
        <f>SUM(D45:D46)</f>
        <v>0</v>
      </c>
      <c r="E47" s="72">
        <f t="shared" si="6"/>
        <v>187100938</v>
      </c>
      <c r="F47" s="73">
        <f t="shared" si="6"/>
        <v>200201535</v>
      </c>
      <c r="G47" s="73">
        <f t="shared" si="6"/>
        <v>140493873</v>
      </c>
      <c r="H47" s="74">
        <f t="shared" si="6"/>
        <v>-4632463</v>
      </c>
      <c r="I47" s="74">
        <f t="shared" si="6"/>
        <v>-4452196</v>
      </c>
      <c r="J47" s="74">
        <f t="shared" si="6"/>
        <v>131409214</v>
      </c>
      <c r="K47" s="74">
        <f t="shared" si="6"/>
        <v>-57368292</v>
      </c>
      <c r="L47" s="74">
        <f t="shared" si="6"/>
        <v>7961902</v>
      </c>
      <c r="M47" s="73">
        <f t="shared" si="6"/>
        <v>149094488</v>
      </c>
      <c r="N47" s="73">
        <f t="shared" si="6"/>
        <v>99688098</v>
      </c>
      <c r="O47" s="74">
        <f t="shared" si="6"/>
        <v>-84748914</v>
      </c>
      <c r="P47" s="74">
        <f t="shared" si="6"/>
        <v>8507319</v>
      </c>
      <c r="Q47" s="74">
        <f t="shared" si="6"/>
        <v>72374544</v>
      </c>
      <c r="R47" s="74">
        <f t="shared" si="6"/>
        <v>-3867051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227230261</v>
      </c>
      <c r="X47" s="74">
        <f t="shared" si="6"/>
        <v>112839788</v>
      </c>
      <c r="Y47" s="74">
        <f t="shared" si="6"/>
        <v>114390473</v>
      </c>
      <c r="Z47" s="75">
        <f>+IF(X47&lt;&gt;0,+(Y47/X47)*100,0)</f>
        <v>101.37423600973091</v>
      </c>
      <c r="AA47" s="76">
        <f>SUM(AA45:AA46)</f>
        <v>200201535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325127765</v>
      </c>
      <c r="D5" s="6"/>
      <c r="E5" s="7">
        <v>400836191</v>
      </c>
      <c r="F5" s="8">
        <v>353033972</v>
      </c>
      <c r="G5" s="8">
        <v>59918806</v>
      </c>
      <c r="H5" s="8">
        <v>19302728</v>
      </c>
      <c r="I5" s="8">
        <v>20235017</v>
      </c>
      <c r="J5" s="8">
        <v>99456551</v>
      </c>
      <c r="K5" s="8">
        <v>29494079</v>
      </c>
      <c r="L5" s="8">
        <v>25370602</v>
      </c>
      <c r="M5" s="8">
        <v>25120705</v>
      </c>
      <c r="N5" s="8">
        <v>79985386</v>
      </c>
      <c r="O5" s="8">
        <v>25251271</v>
      </c>
      <c r="P5" s="8">
        <v>24242561</v>
      </c>
      <c r="Q5" s="8">
        <v>25003234</v>
      </c>
      <c r="R5" s="8">
        <v>74497066</v>
      </c>
      <c r="S5" s="8"/>
      <c r="T5" s="8"/>
      <c r="U5" s="8"/>
      <c r="V5" s="8"/>
      <c r="W5" s="8">
        <v>253939003</v>
      </c>
      <c r="X5" s="8">
        <v>271121957</v>
      </c>
      <c r="Y5" s="8">
        <v>-17182954</v>
      </c>
      <c r="Z5" s="2">
        <v>-6.34</v>
      </c>
      <c r="AA5" s="6">
        <v>353033972</v>
      </c>
    </row>
    <row r="6" spans="1:27" ht="13.5">
      <c r="A6" s="23" t="s">
        <v>32</v>
      </c>
      <c r="B6" s="24"/>
      <c r="C6" s="6">
        <v>767364258</v>
      </c>
      <c r="D6" s="6"/>
      <c r="E6" s="7">
        <v>893580402</v>
      </c>
      <c r="F6" s="8">
        <v>875281374</v>
      </c>
      <c r="G6" s="8">
        <v>71084816</v>
      </c>
      <c r="H6" s="8">
        <v>74939281</v>
      </c>
      <c r="I6" s="8">
        <v>68315298</v>
      </c>
      <c r="J6" s="8">
        <v>214339395</v>
      </c>
      <c r="K6" s="8">
        <v>72403967</v>
      </c>
      <c r="L6" s="8">
        <v>85534614</v>
      </c>
      <c r="M6" s="8">
        <v>49195730</v>
      </c>
      <c r="N6" s="8">
        <v>207134311</v>
      </c>
      <c r="O6" s="8">
        <v>63829529</v>
      </c>
      <c r="P6" s="8">
        <v>66999284</v>
      </c>
      <c r="Q6" s="8">
        <v>59946639</v>
      </c>
      <c r="R6" s="8">
        <v>190775452</v>
      </c>
      <c r="S6" s="8"/>
      <c r="T6" s="8"/>
      <c r="U6" s="8"/>
      <c r="V6" s="8"/>
      <c r="W6" s="8">
        <v>612249158</v>
      </c>
      <c r="X6" s="8">
        <v>662865694</v>
      </c>
      <c r="Y6" s="8">
        <v>-50616536</v>
      </c>
      <c r="Z6" s="2">
        <v>-7.64</v>
      </c>
      <c r="AA6" s="6">
        <v>875281374</v>
      </c>
    </row>
    <row r="7" spans="1:27" ht="13.5">
      <c r="A7" s="25" t="s">
        <v>33</v>
      </c>
      <c r="B7" s="24"/>
      <c r="C7" s="6">
        <v>573390872</v>
      </c>
      <c r="D7" s="6"/>
      <c r="E7" s="7">
        <v>600321271</v>
      </c>
      <c r="F7" s="8">
        <v>616887199</v>
      </c>
      <c r="G7" s="8">
        <v>48055414</v>
      </c>
      <c r="H7" s="8">
        <v>43246289</v>
      </c>
      <c r="I7" s="8">
        <v>57404805</v>
      </c>
      <c r="J7" s="8">
        <v>148706508</v>
      </c>
      <c r="K7" s="8">
        <v>45700347</v>
      </c>
      <c r="L7" s="8">
        <v>55743370</v>
      </c>
      <c r="M7" s="8">
        <v>64100148</v>
      </c>
      <c r="N7" s="8">
        <v>165543865</v>
      </c>
      <c r="O7" s="8">
        <v>48202159</v>
      </c>
      <c r="P7" s="8">
        <v>55411028</v>
      </c>
      <c r="Q7" s="8">
        <v>46441177</v>
      </c>
      <c r="R7" s="8">
        <v>150054364</v>
      </c>
      <c r="S7" s="8"/>
      <c r="T7" s="8"/>
      <c r="U7" s="8"/>
      <c r="V7" s="8"/>
      <c r="W7" s="8">
        <v>464304737</v>
      </c>
      <c r="X7" s="8">
        <v>456867336</v>
      </c>
      <c r="Y7" s="8">
        <v>7437401</v>
      </c>
      <c r="Z7" s="2">
        <v>1.63</v>
      </c>
      <c r="AA7" s="6">
        <v>616887199</v>
      </c>
    </row>
    <row r="8" spans="1:27" ht="13.5">
      <c r="A8" s="25" t="s">
        <v>34</v>
      </c>
      <c r="B8" s="24"/>
      <c r="C8" s="6">
        <v>112075431</v>
      </c>
      <c r="D8" s="6"/>
      <c r="E8" s="7">
        <v>115825294</v>
      </c>
      <c r="F8" s="8">
        <v>122299172</v>
      </c>
      <c r="G8" s="8">
        <v>9609914</v>
      </c>
      <c r="H8" s="8">
        <v>9557414</v>
      </c>
      <c r="I8" s="8">
        <v>6268108</v>
      </c>
      <c r="J8" s="8">
        <v>25435436</v>
      </c>
      <c r="K8" s="8">
        <v>12645657</v>
      </c>
      <c r="L8" s="8">
        <v>9547990</v>
      </c>
      <c r="M8" s="8">
        <v>9410340</v>
      </c>
      <c r="N8" s="8">
        <v>31603987</v>
      </c>
      <c r="O8" s="8">
        <v>9361636</v>
      </c>
      <c r="P8" s="8">
        <v>8679737</v>
      </c>
      <c r="Q8" s="8">
        <v>9452740</v>
      </c>
      <c r="R8" s="8">
        <v>27494113</v>
      </c>
      <c r="S8" s="8"/>
      <c r="T8" s="8"/>
      <c r="U8" s="8"/>
      <c r="V8" s="8"/>
      <c r="W8" s="8">
        <v>84533536</v>
      </c>
      <c r="X8" s="8">
        <v>89458527</v>
      </c>
      <c r="Y8" s="8">
        <v>-4924991</v>
      </c>
      <c r="Z8" s="2">
        <v>-5.51</v>
      </c>
      <c r="AA8" s="6">
        <v>122299172</v>
      </c>
    </row>
    <row r="9" spans="1:27" ht="13.5">
      <c r="A9" s="25" t="s">
        <v>35</v>
      </c>
      <c r="B9" s="24"/>
      <c r="C9" s="6">
        <v>141329010</v>
      </c>
      <c r="D9" s="6"/>
      <c r="E9" s="7">
        <v>166772368</v>
      </c>
      <c r="F9" s="8">
        <v>166772368</v>
      </c>
      <c r="G9" s="8">
        <v>11912028</v>
      </c>
      <c r="H9" s="8">
        <v>11915657</v>
      </c>
      <c r="I9" s="8">
        <v>6440993</v>
      </c>
      <c r="J9" s="8">
        <v>30268678</v>
      </c>
      <c r="K9" s="8">
        <v>16949127</v>
      </c>
      <c r="L9" s="8">
        <v>11712533</v>
      </c>
      <c r="M9" s="8">
        <v>11519288</v>
      </c>
      <c r="N9" s="8">
        <v>40180948</v>
      </c>
      <c r="O9" s="8">
        <v>11243299</v>
      </c>
      <c r="P9" s="8">
        <v>10000010</v>
      </c>
      <c r="Q9" s="8">
        <v>11297702</v>
      </c>
      <c r="R9" s="8">
        <v>32541011</v>
      </c>
      <c r="S9" s="8"/>
      <c r="T9" s="8"/>
      <c r="U9" s="8"/>
      <c r="V9" s="8"/>
      <c r="W9" s="8">
        <v>102990637</v>
      </c>
      <c r="X9" s="8">
        <v>125079273</v>
      </c>
      <c r="Y9" s="8">
        <v>-22088636</v>
      </c>
      <c r="Z9" s="2">
        <v>-17.66</v>
      </c>
      <c r="AA9" s="6">
        <v>166772368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8571855</v>
      </c>
      <c r="D11" s="6"/>
      <c r="E11" s="7">
        <v>8374662</v>
      </c>
      <c r="F11" s="8">
        <v>7269043</v>
      </c>
      <c r="G11" s="8">
        <v>315583</v>
      </c>
      <c r="H11" s="8">
        <v>410710</v>
      </c>
      <c r="I11" s="8">
        <v>592998</v>
      </c>
      <c r="J11" s="8">
        <v>1319291</v>
      </c>
      <c r="K11" s="8">
        <v>626565</v>
      </c>
      <c r="L11" s="8">
        <v>575865</v>
      </c>
      <c r="M11" s="8">
        <v>354377</v>
      </c>
      <c r="N11" s="8">
        <v>1556807</v>
      </c>
      <c r="O11" s="8">
        <v>365657</v>
      </c>
      <c r="P11" s="8">
        <v>326102</v>
      </c>
      <c r="Q11" s="8">
        <v>601152</v>
      </c>
      <c r="R11" s="8">
        <v>1292911</v>
      </c>
      <c r="S11" s="8"/>
      <c r="T11" s="8"/>
      <c r="U11" s="8"/>
      <c r="V11" s="8"/>
      <c r="W11" s="8">
        <v>4169009</v>
      </c>
      <c r="X11" s="8">
        <v>5838755</v>
      </c>
      <c r="Y11" s="8">
        <v>-1669746</v>
      </c>
      <c r="Z11" s="2">
        <v>-28.6</v>
      </c>
      <c r="AA11" s="6">
        <v>7269043</v>
      </c>
    </row>
    <row r="12" spans="1:27" ht="13.5">
      <c r="A12" s="25" t="s">
        <v>37</v>
      </c>
      <c r="B12" s="29"/>
      <c r="C12" s="6">
        <v>21171045</v>
      </c>
      <c r="D12" s="6"/>
      <c r="E12" s="7">
        <v>3237951</v>
      </c>
      <c r="F12" s="8">
        <v>13237951</v>
      </c>
      <c r="G12" s="8"/>
      <c r="H12" s="8"/>
      <c r="I12" s="8">
        <v>14568</v>
      </c>
      <c r="J12" s="8">
        <v>14568</v>
      </c>
      <c r="K12" s="8">
        <v>6963</v>
      </c>
      <c r="L12" s="8"/>
      <c r="M12" s="8">
        <v>5914825</v>
      </c>
      <c r="N12" s="8">
        <v>5921788</v>
      </c>
      <c r="O12" s="8"/>
      <c r="P12" s="8">
        <v>685734</v>
      </c>
      <c r="Q12" s="8"/>
      <c r="R12" s="8">
        <v>685734</v>
      </c>
      <c r="S12" s="8"/>
      <c r="T12" s="8"/>
      <c r="U12" s="8"/>
      <c r="V12" s="8"/>
      <c r="W12" s="8">
        <v>6622090</v>
      </c>
      <c r="X12" s="8">
        <v>8678461</v>
      </c>
      <c r="Y12" s="8">
        <v>-2056371</v>
      </c>
      <c r="Z12" s="2">
        <v>-23.7</v>
      </c>
      <c r="AA12" s="6">
        <v>13237951</v>
      </c>
    </row>
    <row r="13" spans="1:27" ht="13.5">
      <c r="A13" s="23" t="s">
        <v>38</v>
      </c>
      <c r="B13" s="29"/>
      <c r="C13" s="6">
        <v>284309352</v>
      </c>
      <c r="D13" s="6"/>
      <c r="E13" s="7">
        <v>54934116</v>
      </c>
      <c r="F13" s="8">
        <v>250828000</v>
      </c>
      <c r="G13" s="8">
        <v>27076233</v>
      </c>
      <c r="H13" s="8">
        <v>26992884</v>
      </c>
      <c r="I13" s="8">
        <v>12422654</v>
      </c>
      <c r="J13" s="8">
        <v>66491771</v>
      </c>
      <c r="K13" s="8">
        <v>43133285</v>
      </c>
      <c r="L13" s="8">
        <v>28690739</v>
      </c>
      <c r="M13" s="8">
        <v>29263915</v>
      </c>
      <c r="N13" s="8">
        <v>101087939</v>
      </c>
      <c r="O13" s="8">
        <v>29903210</v>
      </c>
      <c r="P13" s="8">
        <v>29840654</v>
      </c>
      <c r="Q13" s="8">
        <v>30229783</v>
      </c>
      <c r="R13" s="8">
        <v>89973647</v>
      </c>
      <c r="S13" s="8"/>
      <c r="T13" s="8"/>
      <c r="U13" s="8"/>
      <c r="V13" s="8"/>
      <c r="W13" s="8">
        <v>257553357</v>
      </c>
      <c r="X13" s="8">
        <v>170858141</v>
      </c>
      <c r="Y13" s="8">
        <v>86695216</v>
      </c>
      <c r="Z13" s="2">
        <v>50.74</v>
      </c>
      <c r="AA13" s="6">
        <v>250828000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9133280</v>
      </c>
      <c r="D15" s="6"/>
      <c r="E15" s="7">
        <v>1699556</v>
      </c>
      <c r="F15" s="8">
        <v>13699556</v>
      </c>
      <c r="G15" s="8">
        <v>158291</v>
      </c>
      <c r="H15" s="8">
        <v>169752</v>
      </c>
      <c r="I15" s="8">
        <v>179590</v>
      </c>
      <c r="J15" s="8">
        <v>507633</v>
      </c>
      <c r="K15" s="8">
        <v>358779</v>
      </c>
      <c r="L15" s="8">
        <v>127178</v>
      </c>
      <c r="M15" s="8">
        <v>3684</v>
      </c>
      <c r="N15" s="8">
        <v>489641</v>
      </c>
      <c r="O15" s="8">
        <v>261650</v>
      </c>
      <c r="P15" s="8">
        <v>187376</v>
      </c>
      <c r="Q15" s="8">
        <v>168375</v>
      </c>
      <c r="R15" s="8">
        <v>617401</v>
      </c>
      <c r="S15" s="8"/>
      <c r="T15" s="8"/>
      <c r="U15" s="8"/>
      <c r="V15" s="8"/>
      <c r="W15" s="8">
        <v>1614675</v>
      </c>
      <c r="X15" s="8">
        <v>8774661</v>
      </c>
      <c r="Y15" s="8">
        <v>-7159986</v>
      </c>
      <c r="Z15" s="2">
        <v>-81.6</v>
      </c>
      <c r="AA15" s="6">
        <v>13699556</v>
      </c>
    </row>
    <row r="16" spans="1:27" ht="13.5">
      <c r="A16" s="23" t="s">
        <v>41</v>
      </c>
      <c r="B16" s="29"/>
      <c r="C16" s="6">
        <v>7675367</v>
      </c>
      <c r="D16" s="6"/>
      <c r="E16" s="7">
        <v>5930526</v>
      </c>
      <c r="F16" s="8">
        <v>9990526</v>
      </c>
      <c r="G16" s="8">
        <v>643314</v>
      </c>
      <c r="H16" s="8">
        <v>701994</v>
      </c>
      <c r="I16" s="8">
        <v>310275</v>
      </c>
      <c r="J16" s="8">
        <v>1655583</v>
      </c>
      <c r="K16" s="8">
        <v>650094</v>
      </c>
      <c r="L16" s="8">
        <v>889082</v>
      </c>
      <c r="M16" s="8">
        <v>717020</v>
      </c>
      <c r="N16" s="8">
        <v>2256196</v>
      </c>
      <c r="O16" s="8">
        <v>400890</v>
      </c>
      <c r="P16" s="8">
        <v>612375</v>
      </c>
      <c r="Q16" s="8">
        <v>1002665</v>
      </c>
      <c r="R16" s="8">
        <v>2015930</v>
      </c>
      <c r="S16" s="8"/>
      <c r="T16" s="8"/>
      <c r="U16" s="8"/>
      <c r="V16" s="8"/>
      <c r="W16" s="8">
        <v>5927709</v>
      </c>
      <c r="X16" s="8">
        <v>6746899</v>
      </c>
      <c r="Y16" s="8">
        <v>-819190</v>
      </c>
      <c r="Z16" s="2">
        <v>-12.14</v>
      </c>
      <c r="AA16" s="6">
        <v>9990526</v>
      </c>
    </row>
    <row r="17" spans="1:27" ht="13.5">
      <c r="A17" s="23" t="s">
        <v>42</v>
      </c>
      <c r="B17" s="29"/>
      <c r="C17" s="6"/>
      <c r="D17" s="6"/>
      <c r="E17" s="7">
        <v>5000000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400186345</v>
      </c>
      <c r="D18" s="6"/>
      <c r="E18" s="7">
        <v>442778450</v>
      </c>
      <c r="F18" s="8">
        <v>442978450</v>
      </c>
      <c r="G18" s="8"/>
      <c r="H18" s="8"/>
      <c r="I18" s="8"/>
      <c r="J18" s="8"/>
      <c r="K18" s="8"/>
      <c r="L18" s="8">
        <v>181183489</v>
      </c>
      <c r="M18" s="8">
        <v>177452</v>
      </c>
      <c r="N18" s="8">
        <v>181360941</v>
      </c>
      <c r="O18" s="8">
        <v>85752792</v>
      </c>
      <c r="P18" s="8">
        <v>832994</v>
      </c>
      <c r="Q18" s="8"/>
      <c r="R18" s="8">
        <v>86585786</v>
      </c>
      <c r="S18" s="8"/>
      <c r="T18" s="8"/>
      <c r="U18" s="8"/>
      <c r="V18" s="8"/>
      <c r="W18" s="8">
        <v>267946727</v>
      </c>
      <c r="X18" s="8">
        <v>332163836</v>
      </c>
      <c r="Y18" s="8">
        <v>-64217109</v>
      </c>
      <c r="Z18" s="2">
        <v>-19.33</v>
      </c>
      <c r="AA18" s="6">
        <v>442978450</v>
      </c>
    </row>
    <row r="19" spans="1:27" ht="13.5">
      <c r="A19" s="23" t="s">
        <v>44</v>
      </c>
      <c r="B19" s="29"/>
      <c r="C19" s="6">
        <v>39728467</v>
      </c>
      <c r="D19" s="6"/>
      <c r="E19" s="7">
        <v>22890601</v>
      </c>
      <c r="F19" s="26">
        <v>101999601</v>
      </c>
      <c r="G19" s="26">
        <v>337308</v>
      </c>
      <c r="H19" s="26">
        <v>729974</v>
      </c>
      <c r="I19" s="26">
        <v>3013288</v>
      </c>
      <c r="J19" s="26">
        <v>4080570</v>
      </c>
      <c r="K19" s="26">
        <v>2158479</v>
      </c>
      <c r="L19" s="26">
        <v>4333290</v>
      </c>
      <c r="M19" s="26">
        <v>729339</v>
      </c>
      <c r="N19" s="26">
        <v>7221108</v>
      </c>
      <c r="O19" s="26">
        <v>3590929</v>
      </c>
      <c r="P19" s="26">
        <v>977939</v>
      </c>
      <c r="Q19" s="26">
        <v>1760488</v>
      </c>
      <c r="R19" s="26">
        <v>6329356</v>
      </c>
      <c r="S19" s="26"/>
      <c r="T19" s="26"/>
      <c r="U19" s="26"/>
      <c r="V19" s="26"/>
      <c r="W19" s="26">
        <v>17631034</v>
      </c>
      <c r="X19" s="26">
        <v>65686522</v>
      </c>
      <c r="Y19" s="26">
        <v>-48055488</v>
      </c>
      <c r="Z19" s="27">
        <v>-73.16</v>
      </c>
      <c r="AA19" s="28">
        <v>101999601</v>
      </c>
    </row>
    <row r="20" spans="1:27" ht="13.5">
      <c r="A20" s="23" t="s">
        <v>45</v>
      </c>
      <c r="B20" s="29"/>
      <c r="C20" s="6">
        <v>4315795</v>
      </c>
      <c r="D20" s="6"/>
      <c r="E20" s="7"/>
      <c r="F20" s="8"/>
      <c r="G20" s="8"/>
      <c r="H20" s="8">
        <v>115134786</v>
      </c>
      <c r="I20" s="30">
        <v>1089</v>
      </c>
      <c r="J20" s="8">
        <v>115135875</v>
      </c>
      <c r="K20" s="8">
        <v>5750</v>
      </c>
      <c r="L20" s="8"/>
      <c r="M20" s="8"/>
      <c r="N20" s="8">
        <v>5750</v>
      </c>
      <c r="O20" s="8">
        <v>3197</v>
      </c>
      <c r="P20" s="30"/>
      <c r="Q20" s="8"/>
      <c r="R20" s="8">
        <v>3197</v>
      </c>
      <c r="S20" s="8"/>
      <c r="T20" s="8"/>
      <c r="U20" s="8"/>
      <c r="V20" s="8"/>
      <c r="W20" s="30">
        <v>115144822</v>
      </c>
      <c r="X20" s="8"/>
      <c r="Y20" s="8">
        <v>115144822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2694378842</v>
      </c>
      <c r="D21" s="33">
        <f t="shared" si="0"/>
        <v>0</v>
      </c>
      <c r="E21" s="34">
        <f t="shared" si="0"/>
        <v>2722181388</v>
      </c>
      <c r="F21" s="35">
        <f t="shared" si="0"/>
        <v>2974277212</v>
      </c>
      <c r="G21" s="35">
        <f t="shared" si="0"/>
        <v>229111707</v>
      </c>
      <c r="H21" s="35">
        <f t="shared" si="0"/>
        <v>303101469</v>
      </c>
      <c r="I21" s="35">
        <f t="shared" si="0"/>
        <v>175198683</v>
      </c>
      <c r="J21" s="35">
        <f t="shared" si="0"/>
        <v>707411859</v>
      </c>
      <c r="K21" s="35">
        <f t="shared" si="0"/>
        <v>224133092</v>
      </c>
      <c r="L21" s="35">
        <f t="shared" si="0"/>
        <v>403708752</v>
      </c>
      <c r="M21" s="35">
        <f t="shared" si="0"/>
        <v>196506823</v>
      </c>
      <c r="N21" s="35">
        <f t="shared" si="0"/>
        <v>824348667</v>
      </c>
      <c r="O21" s="35">
        <f t="shared" si="0"/>
        <v>278166219</v>
      </c>
      <c r="P21" s="35">
        <f t="shared" si="0"/>
        <v>198795794</v>
      </c>
      <c r="Q21" s="35">
        <f t="shared" si="0"/>
        <v>185903955</v>
      </c>
      <c r="R21" s="35">
        <f t="shared" si="0"/>
        <v>662865968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2194626494</v>
      </c>
      <c r="X21" s="35">
        <f t="shared" si="0"/>
        <v>2204140062</v>
      </c>
      <c r="Y21" s="35">
        <f t="shared" si="0"/>
        <v>-9513568</v>
      </c>
      <c r="Z21" s="36">
        <f>+IF(X21&lt;&gt;0,+(Y21/X21)*100,0)</f>
        <v>-0.4316226615547991</v>
      </c>
      <c r="AA21" s="33">
        <f>SUM(AA5:AA20)</f>
        <v>2974277212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631011919</v>
      </c>
      <c r="D24" s="6"/>
      <c r="E24" s="7">
        <v>663853438</v>
      </c>
      <c r="F24" s="8">
        <v>630724828</v>
      </c>
      <c r="G24" s="8">
        <v>52270017</v>
      </c>
      <c r="H24" s="8">
        <v>51686527</v>
      </c>
      <c r="I24" s="8">
        <v>54090597</v>
      </c>
      <c r="J24" s="8">
        <v>158047141</v>
      </c>
      <c r="K24" s="8">
        <v>54644857</v>
      </c>
      <c r="L24" s="8">
        <v>54849011</v>
      </c>
      <c r="M24" s="8">
        <v>52603888</v>
      </c>
      <c r="N24" s="8">
        <v>162097756</v>
      </c>
      <c r="O24" s="8">
        <v>56465069</v>
      </c>
      <c r="P24" s="8">
        <v>52901472</v>
      </c>
      <c r="Q24" s="8">
        <v>56263053</v>
      </c>
      <c r="R24" s="8">
        <v>165629594</v>
      </c>
      <c r="S24" s="8"/>
      <c r="T24" s="8"/>
      <c r="U24" s="8"/>
      <c r="V24" s="8"/>
      <c r="W24" s="8">
        <v>485774491</v>
      </c>
      <c r="X24" s="8">
        <v>479154496</v>
      </c>
      <c r="Y24" s="8">
        <v>6619995</v>
      </c>
      <c r="Z24" s="2">
        <v>1.38</v>
      </c>
      <c r="AA24" s="6">
        <v>630724828</v>
      </c>
    </row>
    <row r="25" spans="1:27" ht="13.5">
      <c r="A25" s="25" t="s">
        <v>49</v>
      </c>
      <c r="B25" s="24"/>
      <c r="C25" s="6">
        <v>34199953</v>
      </c>
      <c r="D25" s="6"/>
      <c r="E25" s="7">
        <v>36438387</v>
      </c>
      <c r="F25" s="8">
        <v>36438387</v>
      </c>
      <c r="G25" s="8">
        <v>2831462</v>
      </c>
      <c r="H25" s="8">
        <v>2861711</v>
      </c>
      <c r="I25" s="8">
        <v>2861711</v>
      </c>
      <c r="J25" s="8">
        <v>8554884</v>
      </c>
      <c r="K25" s="8">
        <v>2861711</v>
      </c>
      <c r="L25" s="8">
        <v>2884515</v>
      </c>
      <c r="M25" s="8">
        <v>2861711</v>
      </c>
      <c r="N25" s="8">
        <v>8607937</v>
      </c>
      <c r="O25" s="8">
        <v>2861711</v>
      </c>
      <c r="P25" s="8">
        <v>2873327</v>
      </c>
      <c r="Q25" s="8">
        <v>2861711</v>
      </c>
      <c r="R25" s="8">
        <v>8596749</v>
      </c>
      <c r="S25" s="8"/>
      <c r="T25" s="8"/>
      <c r="U25" s="8"/>
      <c r="V25" s="8"/>
      <c r="W25" s="8">
        <v>25759570</v>
      </c>
      <c r="X25" s="8">
        <v>27094565</v>
      </c>
      <c r="Y25" s="8">
        <v>-1334995</v>
      </c>
      <c r="Z25" s="2">
        <v>-4.93</v>
      </c>
      <c r="AA25" s="6">
        <v>36438387</v>
      </c>
    </row>
    <row r="26" spans="1:27" ht="13.5">
      <c r="A26" s="25" t="s">
        <v>50</v>
      </c>
      <c r="B26" s="24"/>
      <c r="C26" s="6">
        <v>722372070</v>
      </c>
      <c r="D26" s="6"/>
      <c r="E26" s="7">
        <v>530000000</v>
      </c>
      <c r="F26" s="8">
        <v>742729977</v>
      </c>
      <c r="G26" s="8"/>
      <c r="H26" s="8"/>
      <c r="I26" s="8">
        <v>2944656</v>
      </c>
      <c r="J26" s="8">
        <v>2944656</v>
      </c>
      <c r="K26" s="8">
        <v>22787606</v>
      </c>
      <c r="L26" s="8">
        <v>136469</v>
      </c>
      <c r="M26" s="8">
        <v>389528920</v>
      </c>
      <c r="N26" s="8">
        <v>412452995</v>
      </c>
      <c r="O26" s="8">
        <v>46512504</v>
      </c>
      <c r="P26" s="8">
        <v>51285242</v>
      </c>
      <c r="Q26" s="8">
        <v>37111681</v>
      </c>
      <c r="R26" s="8">
        <v>134909427</v>
      </c>
      <c r="S26" s="8"/>
      <c r="T26" s="8"/>
      <c r="U26" s="8"/>
      <c r="V26" s="8"/>
      <c r="W26" s="8">
        <v>550307078</v>
      </c>
      <c r="X26" s="8">
        <v>538534722</v>
      </c>
      <c r="Y26" s="8">
        <v>11772356</v>
      </c>
      <c r="Z26" s="2">
        <v>2.19</v>
      </c>
      <c r="AA26" s="6">
        <v>742729977</v>
      </c>
    </row>
    <row r="27" spans="1:27" ht="13.5">
      <c r="A27" s="25" t="s">
        <v>51</v>
      </c>
      <c r="B27" s="24"/>
      <c r="C27" s="6">
        <v>402816345</v>
      </c>
      <c r="D27" s="6"/>
      <c r="E27" s="7">
        <v>434145379</v>
      </c>
      <c r="F27" s="8">
        <v>429145379</v>
      </c>
      <c r="G27" s="8"/>
      <c r="H27" s="8"/>
      <c r="I27" s="8"/>
      <c r="J27" s="8"/>
      <c r="K27" s="8"/>
      <c r="L27" s="8"/>
      <c r="M27" s="8">
        <v>201408105</v>
      </c>
      <c r="N27" s="8">
        <v>201408105</v>
      </c>
      <c r="O27" s="8"/>
      <c r="P27" s="8">
        <v>33568016</v>
      </c>
      <c r="Q27" s="8">
        <v>33568016</v>
      </c>
      <c r="R27" s="8">
        <v>67136032</v>
      </c>
      <c r="S27" s="8"/>
      <c r="T27" s="8"/>
      <c r="U27" s="8"/>
      <c r="V27" s="8"/>
      <c r="W27" s="8">
        <v>268544137</v>
      </c>
      <c r="X27" s="8">
        <v>323609074</v>
      </c>
      <c r="Y27" s="8">
        <v>-55064937</v>
      </c>
      <c r="Z27" s="2">
        <v>-17.02</v>
      </c>
      <c r="AA27" s="6">
        <v>429145379</v>
      </c>
    </row>
    <row r="28" spans="1:27" ht="13.5">
      <c r="A28" s="25" t="s">
        <v>52</v>
      </c>
      <c r="B28" s="24"/>
      <c r="C28" s="6">
        <v>72736372</v>
      </c>
      <c r="D28" s="6"/>
      <c r="E28" s="7">
        <v>6322533</v>
      </c>
      <c r="F28" s="8">
        <v>4386089</v>
      </c>
      <c r="G28" s="8">
        <v>192127</v>
      </c>
      <c r="H28" s="8">
        <v>190226</v>
      </c>
      <c r="I28" s="8">
        <v>354154</v>
      </c>
      <c r="J28" s="8">
        <v>736507</v>
      </c>
      <c r="K28" s="8">
        <v>186549</v>
      </c>
      <c r="L28" s="8">
        <v>178753</v>
      </c>
      <c r="M28" s="8">
        <v>183031</v>
      </c>
      <c r="N28" s="8">
        <v>548333</v>
      </c>
      <c r="O28" s="8">
        <v>180935</v>
      </c>
      <c r="P28" s="8">
        <v>168217</v>
      </c>
      <c r="Q28" s="8">
        <v>224239</v>
      </c>
      <c r="R28" s="8">
        <v>573391</v>
      </c>
      <c r="S28" s="8"/>
      <c r="T28" s="8"/>
      <c r="U28" s="8"/>
      <c r="V28" s="8"/>
      <c r="W28" s="8">
        <v>1858231</v>
      </c>
      <c r="X28" s="8">
        <v>3306683</v>
      </c>
      <c r="Y28" s="8">
        <v>-1448452</v>
      </c>
      <c r="Z28" s="2">
        <v>-43.8</v>
      </c>
      <c r="AA28" s="6">
        <v>4386089</v>
      </c>
    </row>
    <row r="29" spans="1:27" ht="13.5">
      <c r="A29" s="25" t="s">
        <v>53</v>
      </c>
      <c r="B29" s="24"/>
      <c r="C29" s="6">
        <v>1000732358</v>
      </c>
      <c r="D29" s="6"/>
      <c r="E29" s="7">
        <v>899216000</v>
      </c>
      <c r="F29" s="8">
        <v>879216000</v>
      </c>
      <c r="G29" s="8">
        <v>79588401</v>
      </c>
      <c r="H29" s="8">
        <v>39321601</v>
      </c>
      <c r="I29" s="8">
        <v>32467088</v>
      </c>
      <c r="J29" s="8">
        <v>151377090</v>
      </c>
      <c r="K29" s="8">
        <v>53477330</v>
      </c>
      <c r="L29" s="8">
        <v>58676312</v>
      </c>
      <c r="M29" s="8">
        <v>150434782</v>
      </c>
      <c r="N29" s="8">
        <v>262588424</v>
      </c>
      <c r="O29" s="8">
        <v>9346756</v>
      </c>
      <c r="P29" s="8">
        <v>40616452</v>
      </c>
      <c r="Q29" s="8">
        <v>91611061</v>
      </c>
      <c r="R29" s="8">
        <v>141574269</v>
      </c>
      <c r="S29" s="8"/>
      <c r="T29" s="8"/>
      <c r="U29" s="8"/>
      <c r="V29" s="8"/>
      <c r="W29" s="8">
        <v>555539783</v>
      </c>
      <c r="X29" s="8">
        <v>661912003</v>
      </c>
      <c r="Y29" s="8">
        <v>-106372220</v>
      </c>
      <c r="Z29" s="2">
        <v>-16.07</v>
      </c>
      <c r="AA29" s="6">
        <v>879216000</v>
      </c>
    </row>
    <row r="30" spans="1:27" ht="13.5">
      <c r="A30" s="25" t="s">
        <v>54</v>
      </c>
      <c r="B30" s="24"/>
      <c r="C30" s="6">
        <v>54227617</v>
      </c>
      <c r="D30" s="6"/>
      <c r="E30" s="7">
        <v>145569541</v>
      </c>
      <c r="F30" s="8">
        <v>88882162</v>
      </c>
      <c r="G30" s="8">
        <v>350975</v>
      </c>
      <c r="H30" s="8">
        <v>4433794</v>
      </c>
      <c r="I30" s="8">
        <v>9227926</v>
      </c>
      <c r="J30" s="8">
        <v>14012695</v>
      </c>
      <c r="K30" s="8">
        <v>7393873</v>
      </c>
      <c r="L30" s="8">
        <v>7682036</v>
      </c>
      <c r="M30" s="8">
        <v>7948132</v>
      </c>
      <c r="N30" s="8">
        <v>23024041</v>
      </c>
      <c r="O30" s="8">
        <v>4022759</v>
      </c>
      <c r="P30" s="8">
        <v>5047249</v>
      </c>
      <c r="Q30" s="8">
        <v>8111166</v>
      </c>
      <c r="R30" s="8">
        <v>17181174</v>
      </c>
      <c r="S30" s="8"/>
      <c r="T30" s="8"/>
      <c r="U30" s="8"/>
      <c r="V30" s="8"/>
      <c r="W30" s="8">
        <v>54217910</v>
      </c>
      <c r="X30" s="8">
        <v>73060368</v>
      </c>
      <c r="Y30" s="8">
        <v>-18842458</v>
      </c>
      <c r="Z30" s="2">
        <v>-25.79</v>
      </c>
      <c r="AA30" s="6">
        <v>88882162</v>
      </c>
    </row>
    <row r="31" spans="1:27" ht="13.5">
      <c r="A31" s="25" t="s">
        <v>55</v>
      </c>
      <c r="B31" s="24"/>
      <c r="C31" s="6">
        <v>187770124</v>
      </c>
      <c r="D31" s="6"/>
      <c r="E31" s="7">
        <v>304362287</v>
      </c>
      <c r="F31" s="8">
        <v>177357312</v>
      </c>
      <c r="G31" s="8">
        <v>2203378</v>
      </c>
      <c r="H31" s="8">
        <v>12109382</v>
      </c>
      <c r="I31" s="8">
        <v>17058511</v>
      </c>
      <c r="J31" s="8">
        <v>31371271</v>
      </c>
      <c r="K31" s="8">
        <v>17716555</v>
      </c>
      <c r="L31" s="8">
        <v>22410903</v>
      </c>
      <c r="M31" s="8">
        <v>16412114</v>
      </c>
      <c r="N31" s="8">
        <v>56539572</v>
      </c>
      <c r="O31" s="8">
        <v>13640599</v>
      </c>
      <c r="P31" s="8">
        <v>19983565</v>
      </c>
      <c r="Q31" s="8">
        <v>20928584</v>
      </c>
      <c r="R31" s="8">
        <v>54552748</v>
      </c>
      <c r="S31" s="8"/>
      <c r="T31" s="8"/>
      <c r="U31" s="8"/>
      <c r="V31" s="8"/>
      <c r="W31" s="8">
        <v>142463591</v>
      </c>
      <c r="X31" s="8">
        <v>146700382</v>
      </c>
      <c r="Y31" s="8">
        <v>-4236791</v>
      </c>
      <c r="Z31" s="2">
        <v>-2.89</v>
      </c>
      <c r="AA31" s="6">
        <v>177357312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155003473</v>
      </c>
      <c r="D33" s="6"/>
      <c r="E33" s="7">
        <v>197304258</v>
      </c>
      <c r="F33" s="8">
        <v>129817322</v>
      </c>
      <c r="G33" s="8">
        <v>577252</v>
      </c>
      <c r="H33" s="8">
        <v>20096453</v>
      </c>
      <c r="I33" s="8">
        <v>9917461</v>
      </c>
      <c r="J33" s="8">
        <v>30591166</v>
      </c>
      <c r="K33" s="8">
        <v>11391719</v>
      </c>
      <c r="L33" s="8">
        <v>14264110</v>
      </c>
      <c r="M33" s="8">
        <v>15083137</v>
      </c>
      <c r="N33" s="8">
        <v>40738966</v>
      </c>
      <c r="O33" s="8">
        <v>6010239</v>
      </c>
      <c r="P33" s="8">
        <v>10857618</v>
      </c>
      <c r="Q33" s="8">
        <v>10216587</v>
      </c>
      <c r="R33" s="8">
        <v>27084444</v>
      </c>
      <c r="S33" s="8"/>
      <c r="T33" s="8"/>
      <c r="U33" s="8"/>
      <c r="V33" s="8"/>
      <c r="W33" s="8">
        <v>98414576</v>
      </c>
      <c r="X33" s="8">
        <v>103737530</v>
      </c>
      <c r="Y33" s="8">
        <v>-5322954</v>
      </c>
      <c r="Z33" s="2">
        <v>-5.13</v>
      </c>
      <c r="AA33" s="6">
        <v>129817322</v>
      </c>
    </row>
    <row r="34" spans="1:27" ht="13.5">
      <c r="A34" s="23" t="s">
        <v>57</v>
      </c>
      <c r="B34" s="29"/>
      <c r="C34" s="6">
        <v>8456196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>
        <v>115131100</v>
      </c>
      <c r="P34" s="8"/>
      <c r="Q34" s="8"/>
      <c r="R34" s="8">
        <v>115131100</v>
      </c>
      <c r="S34" s="8"/>
      <c r="T34" s="8"/>
      <c r="U34" s="8"/>
      <c r="V34" s="8"/>
      <c r="W34" s="8">
        <v>115131100</v>
      </c>
      <c r="X34" s="8"/>
      <c r="Y34" s="8">
        <v>115131100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3269326427</v>
      </c>
      <c r="D35" s="33">
        <f>SUM(D24:D34)</f>
        <v>0</v>
      </c>
      <c r="E35" s="34">
        <f t="shared" si="1"/>
        <v>3217211823</v>
      </c>
      <c r="F35" s="35">
        <f t="shared" si="1"/>
        <v>3118697456</v>
      </c>
      <c r="G35" s="35">
        <f t="shared" si="1"/>
        <v>138013612</v>
      </c>
      <c r="H35" s="35">
        <f t="shared" si="1"/>
        <v>130699694</v>
      </c>
      <c r="I35" s="35">
        <f t="shared" si="1"/>
        <v>128922104</v>
      </c>
      <c r="J35" s="35">
        <f t="shared" si="1"/>
        <v>397635410</v>
      </c>
      <c r="K35" s="35">
        <f t="shared" si="1"/>
        <v>170460200</v>
      </c>
      <c r="L35" s="35">
        <f t="shared" si="1"/>
        <v>161082109</v>
      </c>
      <c r="M35" s="35">
        <f t="shared" si="1"/>
        <v>836463820</v>
      </c>
      <c r="N35" s="35">
        <f t="shared" si="1"/>
        <v>1168006129</v>
      </c>
      <c r="O35" s="35">
        <f t="shared" si="1"/>
        <v>254171672</v>
      </c>
      <c r="P35" s="35">
        <f t="shared" si="1"/>
        <v>217301158</v>
      </c>
      <c r="Q35" s="35">
        <f t="shared" si="1"/>
        <v>260896098</v>
      </c>
      <c r="R35" s="35">
        <f t="shared" si="1"/>
        <v>732368928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2298010467</v>
      </c>
      <c r="X35" s="35">
        <f t="shared" si="1"/>
        <v>2357109823</v>
      </c>
      <c r="Y35" s="35">
        <f t="shared" si="1"/>
        <v>-59099356</v>
      </c>
      <c r="Z35" s="36">
        <f>+IF(X35&lt;&gt;0,+(Y35/X35)*100,0)</f>
        <v>-2.507280544305805</v>
      </c>
      <c r="AA35" s="33">
        <f>SUM(AA24:AA34)</f>
        <v>3118697456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-574947585</v>
      </c>
      <c r="D37" s="46">
        <f>+D21-D35</f>
        <v>0</v>
      </c>
      <c r="E37" s="47">
        <f t="shared" si="2"/>
        <v>-495030435</v>
      </c>
      <c r="F37" s="48">
        <f t="shared" si="2"/>
        <v>-144420244</v>
      </c>
      <c r="G37" s="48">
        <f t="shared" si="2"/>
        <v>91098095</v>
      </c>
      <c r="H37" s="48">
        <f t="shared" si="2"/>
        <v>172401775</v>
      </c>
      <c r="I37" s="48">
        <f t="shared" si="2"/>
        <v>46276579</v>
      </c>
      <c r="J37" s="48">
        <f t="shared" si="2"/>
        <v>309776449</v>
      </c>
      <c r="K37" s="48">
        <f t="shared" si="2"/>
        <v>53672892</v>
      </c>
      <c r="L37" s="48">
        <f t="shared" si="2"/>
        <v>242626643</v>
      </c>
      <c r="M37" s="48">
        <f t="shared" si="2"/>
        <v>-639956997</v>
      </c>
      <c r="N37" s="48">
        <f t="shared" si="2"/>
        <v>-343657462</v>
      </c>
      <c r="O37" s="48">
        <f t="shared" si="2"/>
        <v>23994547</v>
      </c>
      <c r="P37" s="48">
        <f t="shared" si="2"/>
        <v>-18505364</v>
      </c>
      <c r="Q37" s="48">
        <f t="shared" si="2"/>
        <v>-74992143</v>
      </c>
      <c r="R37" s="48">
        <f t="shared" si="2"/>
        <v>-69502960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-103383973</v>
      </c>
      <c r="X37" s="48">
        <f>IF(F21=F35,0,X21-X35)</f>
        <v>-152969761</v>
      </c>
      <c r="Y37" s="48">
        <f t="shared" si="2"/>
        <v>49585788</v>
      </c>
      <c r="Z37" s="49">
        <f>+IF(X37&lt;&gt;0,+(Y37/X37)*100,0)</f>
        <v>-32.41541836494077</v>
      </c>
      <c r="AA37" s="46">
        <f>+AA21-AA35</f>
        <v>-144420244</v>
      </c>
    </row>
    <row r="38" spans="1:27" ht="22.5" customHeight="1">
      <c r="A38" s="50" t="s">
        <v>60</v>
      </c>
      <c r="B38" s="29"/>
      <c r="C38" s="6">
        <v>166889942</v>
      </c>
      <c r="D38" s="6"/>
      <c r="E38" s="7">
        <v>147074550</v>
      </c>
      <c r="F38" s="8">
        <v>147074550</v>
      </c>
      <c r="G38" s="8"/>
      <c r="H38" s="8"/>
      <c r="I38" s="8"/>
      <c r="J38" s="8"/>
      <c r="K38" s="8"/>
      <c r="L38" s="8">
        <v>26802313</v>
      </c>
      <c r="M38" s="8">
        <v>3532206</v>
      </c>
      <c r="N38" s="8">
        <v>30334519</v>
      </c>
      <c r="O38" s="8">
        <v>15584982</v>
      </c>
      <c r="P38" s="8">
        <v>5136873</v>
      </c>
      <c r="Q38" s="8">
        <v>18241963</v>
      </c>
      <c r="R38" s="8">
        <v>38963818</v>
      </c>
      <c r="S38" s="8"/>
      <c r="T38" s="8"/>
      <c r="U38" s="8"/>
      <c r="V38" s="8"/>
      <c r="W38" s="8">
        <v>69298337</v>
      </c>
      <c r="X38" s="8">
        <v>110305908</v>
      </c>
      <c r="Y38" s="8">
        <v>-41007571</v>
      </c>
      <c r="Z38" s="2">
        <v>-37.18</v>
      </c>
      <c r="AA38" s="6">
        <v>147074550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>
        <v>101575858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-306481785</v>
      </c>
      <c r="D41" s="56">
        <f>SUM(D37:D40)</f>
        <v>0</v>
      </c>
      <c r="E41" s="57">
        <f t="shared" si="3"/>
        <v>-347955885</v>
      </c>
      <c r="F41" s="58">
        <f t="shared" si="3"/>
        <v>2654306</v>
      </c>
      <c r="G41" s="58">
        <f t="shared" si="3"/>
        <v>91098095</v>
      </c>
      <c r="H41" s="58">
        <f t="shared" si="3"/>
        <v>172401775</v>
      </c>
      <c r="I41" s="58">
        <f t="shared" si="3"/>
        <v>46276579</v>
      </c>
      <c r="J41" s="58">
        <f t="shared" si="3"/>
        <v>309776449</v>
      </c>
      <c r="K41" s="58">
        <f t="shared" si="3"/>
        <v>53672892</v>
      </c>
      <c r="L41" s="58">
        <f t="shared" si="3"/>
        <v>269428956</v>
      </c>
      <c r="M41" s="58">
        <f t="shared" si="3"/>
        <v>-636424791</v>
      </c>
      <c r="N41" s="58">
        <f t="shared" si="3"/>
        <v>-313322943</v>
      </c>
      <c r="O41" s="58">
        <f t="shared" si="3"/>
        <v>39579529</v>
      </c>
      <c r="P41" s="58">
        <f t="shared" si="3"/>
        <v>-13368491</v>
      </c>
      <c r="Q41" s="58">
        <f t="shared" si="3"/>
        <v>-56750180</v>
      </c>
      <c r="R41" s="58">
        <f t="shared" si="3"/>
        <v>-30539142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-34085636</v>
      </c>
      <c r="X41" s="58">
        <f t="shared" si="3"/>
        <v>-42663853</v>
      </c>
      <c r="Y41" s="58">
        <f t="shared" si="3"/>
        <v>8578217</v>
      </c>
      <c r="Z41" s="59">
        <f>+IF(X41&lt;&gt;0,+(Y41/X41)*100,0)</f>
        <v>-20.1065220246282</v>
      </c>
      <c r="AA41" s="56">
        <f>SUM(AA37:AA40)</f>
        <v>2654306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-306481785</v>
      </c>
      <c r="D43" s="64">
        <f>+D41-D42</f>
        <v>0</v>
      </c>
      <c r="E43" s="65">
        <f t="shared" si="4"/>
        <v>-347955885</v>
      </c>
      <c r="F43" s="66">
        <f t="shared" si="4"/>
        <v>2654306</v>
      </c>
      <c r="G43" s="66">
        <f t="shared" si="4"/>
        <v>91098095</v>
      </c>
      <c r="H43" s="66">
        <f t="shared" si="4"/>
        <v>172401775</v>
      </c>
      <c r="I43" s="66">
        <f t="shared" si="4"/>
        <v>46276579</v>
      </c>
      <c r="J43" s="66">
        <f t="shared" si="4"/>
        <v>309776449</v>
      </c>
      <c r="K43" s="66">
        <f t="shared" si="4"/>
        <v>53672892</v>
      </c>
      <c r="L43" s="66">
        <f t="shared" si="4"/>
        <v>269428956</v>
      </c>
      <c r="M43" s="66">
        <f t="shared" si="4"/>
        <v>-636424791</v>
      </c>
      <c r="N43" s="66">
        <f t="shared" si="4"/>
        <v>-313322943</v>
      </c>
      <c r="O43" s="66">
        <f t="shared" si="4"/>
        <v>39579529</v>
      </c>
      <c r="P43" s="66">
        <f t="shared" si="4"/>
        <v>-13368491</v>
      </c>
      <c r="Q43" s="66">
        <f t="shared" si="4"/>
        <v>-56750180</v>
      </c>
      <c r="R43" s="66">
        <f t="shared" si="4"/>
        <v>-30539142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-34085636</v>
      </c>
      <c r="X43" s="66">
        <f t="shared" si="4"/>
        <v>-42663853</v>
      </c>
      <c r="Y43" s="66">
        <f t="shared" si="4"/>
        <v>8578217</v>
      </c>
      <c r="Z43" s="67">
        <f>+IF(X43&lt;&gt;0,+(Y43/X43)*100,0)</f>
        <v>-20.1065220246282</v>
      </c>
      <c r="AA43" s="64">
        <f>+AA41-AA42</f>
        <v>2654306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-306481785</v>
      </c>
      <c r="D45" s="56">
        <f>SUM(D43:D44)</f>
        <v>0</v>
      </c>
      <c r="E45" s="57">
        <f t="shared" si="5"/>
        <v>-347955885</v>
      </c>
      <c r="F45" s="58">
        <f t="shared" si="5"/>
        <v>2654306</v>
      </c>
      <c r="G45" s="58">
        <f t="shared" si="5"/>
        <v>91098095</v>
      </c>
      <c r="H45" s="58">
        <f t="shared" si="5"/>
        <v>172401775</v>
      </c>
      <c r="I45" s="58">
        <f t="shared" si="5"/>
        <v>46276579</v>
      </c>
      <c r="J45" s="58">
        <f t="shared" si="5"/>
        <v>309776449</v>
      </c>
      <c r="K45" s="58">
        <f t="shared" si="5"/>
        <v>53672892</v>
      </c>
      <c r="L45" s="58">
        <f t="shared" si="5"/>
        <v>269428956</v>
      </c>
      <c r="M45" s="58">
        <f t="shared" si="5"/>
        <v>-636424791</v>
      </c>
      <c r="N45" s="58">
        <f t="shared" si="5"/>
        <v>-313322943</v>
      </c>
      <c r="O45" s="58">
        <f t="shared" si="5"/>
        <v>39579529</v>
      </c>
      <c r="P45" s="58">
        <f t="shared" si="5"/>
        <v>-13368491</v>
      </c>
      <c r="Q45" s="58">
        <f t="shared" si="5"/>
        <v>-56750180</v>
      </c>
      <c r="R45" s="58">
        <f t="shared" si="5"/>
        <v>-30539142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-34085636</v>
      </c>
      <c r="X45" s="58">
        <f t="shared" si="5"/>
        <v>-42663853</v>
      </c>
      <c r="Y45" s="58">
        <f t="shared" si="5"/>
        <v>8578217</v>
      </c>
      <c r="Z45" s="59">
        <f>+IF(X45&lt;&gt;0,+(Y45/X45)*100,0)</f>
        <v>-20.1065220246282</v>
      </c>
      <c r="AA45" s="56">
        <f>SUM(AA43:AA44)</f>
        <v>2654306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-306481785</v>
      </c>
      <c r="D47" s="71">
        <f>SUM(D45:D46)</f>
        <v>0</v>
      </c>
      <c r="E47" s="72">
        <f t="shared" si="6"/>
        <v>-347955885</v>
      </c>
      <c r="F47" s="73">
        <f t="shared" si="6"/>
        <v>2654306</v>
      </c>
      <c r="G47" s="73">
        <f t="shared" si="6"/>
        <v>91098095</v>
      </c>
      <c r="H47" s="74">
        <f t="shared" si="6"/>
        <v>172401775</v>
      </c>
      <c r="I47" s="74">
        <f t="shared" si="6"/>
        <v>46276579</v>
      </c>
      <c r="J47" s="74">
        <f t="shared" si="6"/>
        <v>309776449</v>
      </c>
      <c r="K47" s="74">
        <f t="shared" si="6"/>
        <v>53672892</v>
      </c>
      <c r="L47" s="74">
        <f t="shared" si="6"/>
        <v>269428956</v>
      </c>
      <c r="M47" s="73">
        <f t="shared" si="6"/>
        <v>-636424791</v>
      </c>
      <c r="N47" s="73">
        <f t="shared" si="6"/>
        <v>-313322943</v>
      </c>
      <c r="O47" s="74">
        <f t="shared" si="6"/>
        <v>39579529</v>
      </c>
      <c r="P47" s="74">
        <f t="shared" si="6"/>
        <v>-13368491</v>
      </c>
      <c r="Q47" s="74">
        <f t="shared" si="6"/>
        <v>-56750180</v>
      </c>
      <c r="R47" s="74">
        <f t="shared" si="6"/>
        <v>-30539142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-34085636</v>
      </c>
      <c r="X47" s="74">
        <f t="shared" si="6"/>
        <v>-42663853</v>
      </c>
      <c r="Y47" s="74">
        <f t="shared" si="6"/>
        <v>8578217</v>
      </c>
      <c r="Z47" s="75">
        <f>+IF(X47&lt;&gt;0,+(Y47/X47)*100,0)</f>
        <v>-20.1065220246282</v>
      </c>
      <c r="AA47" s="76">
        <f>SUM(AA45:AA46)</f>
        <v>2654306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41443775</v>
      </c>
      <c r="D5" s="6"/>
      <c r="E5" s="7">
        <v>46226955</v>
      </c>
      <c r="F5" s="8">
        <v>40665583</v>
      </c>
      <c r="G5" s="8">
        <v>3623418</v>
      </c>
      <c r="H5" s="8">
        <v>2836828</v>
      </c>
      <c r="I5" s="8">
        <v>3627179</v>
      </c>
      <c r="J5" s="8">
        <v>10087425</v>
      </c>
      <c r="K5" s="8">
        <v>3218068</v>
      </c>
      <c r="L5" s="8">
        <v>3622181</v>
      </c>
      <c r="M5" s="8">
        <v>3579046</v>
      </c>
      <c r="N5" s="8">
        <v>10419295</v>
      </c>
      <c r="O5" s="8">
        <v>4019563</v>
      </c>
      <c r="P5" s="8">
        <v>3717193</v>
      </c>
      <c r="Q5" s="8">
        <v>3720794</v>
      </c>
      <c r="R5" s="8">
        <v>11457550</v>
      </c>
      <c r="S5" s="8"/>
      <c r="T5" s="8"/>
      <c r="U5" s="8"/>
      <c r="V5" s="8"/>
      <c r="W5" s="8">
        <v>31964270</v>
      </c>
      <c r="X5" s="8">
        <v>30499182</v>
      </c>
      <c r="Y5" s="8">
        <v>1465088</v>
      </c>
      <c r="Z5" s="2">
        <v>4.8</v>
      </c>
      <c r="AA5" s="6">
        <v>40665583</v>
      </c>
    </row>
    <row r="6" spans="1:27" ht="13.5">
      <c r="A6" s="23" t="s">
        <v>32</v>
      </c>
      <c r="B6" s="24"/>
      <c r="C6" s="6">
        <v>52507493</v>
      </c>
      <c r="D6" s="6"/>
      <c r="E6" s="7">
        <v>60062834</v>
      </c>
      <c r="F6" s="8">
        <v>62658114</v>
      </c>
      <c r="G6" s="8">
        <v>5412449</v>
      </c>
      <c r="H6" s="8">
        <v>5841178</v>
      </c>
      <c r="I6" s="8">
        <v>7121619</v>
      </c>
      <c r="J6" s="8">
        <v>18375246</v>
      </c>
      <c r="K6" s="8">
        <v>6467619</v>
      </c>
      <c r="L6" s="8">
        <v>1160729</v>
      </c>
      <c r="M6" s="8">
        <v>4980581</v>
      </c>
      <c r="N6" s="8">
        <v>12608929</v>
      </c>
      <c r="O6" s="8">
        <v>5037148</v>
      </c>
      <c r="P6" s="8">
        <v>4938331</v>
      </c>
      <c r="Q6" s="8">
        <v>4622015</v>
      </c>
      <c r="R6" s="8">
        <v>14597494</v>
      </c>
      <c r="S6" s="8"/>
      <c r="T6" s="8"/>
      <c r="U6" s="8"/>
      <c r="V6" s="8"/>
      <c r="W6" s="8">
        <v>45581669</v>
      </c>
      <c r="X6" s="8">
        <v>46993572</v>
      </c>
      <c r="Y6" s="8">
        <v>-1411903</v>
      </c>
      <c r="Z6" s="2">
        <v>-3</v>
      </c>
      <c r="AA6" s="6">
        <v>62658114</v>
      </c>
    </row>
    <row r="7" spans="1:27" ht="13.5">
      <c r="A7" s="25" t="s">
        <v>33</v>
      </c>
      <c r="B7" s="24"/>
      <c r="C7" s="6">
        <v>69868074</v>
      </c>
      <c r="D7" s="6"/>
      <c r="E7" s="7">
        <v>66421399</v>
      </c>
      <c r="F7" s="8">
        <v>71852559</v>
      </c>
      <c r="G7" s="8">
        <v>9208967</v>
      </c>
      <c r="H7" s="8">
        <v>7744690</v>
      </c>
      <c r="I7" s="8">
        <v>9349983</v>
      </c>
      <c r="J7" s="8">
        <v>26303640</v>
      </c>
      <c r="K7" s="8">
        <v>8053038</v>
      </c>
      <c r="L7" s="8">
        <v>7332612</v>
      </c>
      <c r="M7" s="8">
        <v>10367942</v>
      </c>
      <c r="N7" s="8">
        <v>25753592</v>
      </c>
      <c r="O7" s="8">
        <v>6337420</v>
      </c>
      <c r="P7" s="8">
        <v>941730</v>
      </c>
      <c r="Q7" s="8">
        <v>7385204</v>
      </c>
      <c r="R7" s="8">
        <v>14664354</v>
      </c>
      <c r="S7" s="8"/>
      <c r="T7" s="8"/>
      <c r="U7" s="8"/>
      <c r="V7" s="8"/>
      <c r="W7" s="8">
        <v>66721586</v>
      </c>
      <c r="X7" s="8">
        <v>53889417</v>
      </c>
      <c r="Y7" s="8">
        <v>12832169</v>
      </c>
      <c r="Z7" s="2">
        <v>23.81</v>
      </c>
      <c r="AA7" s="6">
        <v>71852559</v>
      </c>
    </row>
    <row r="8" spans="1:27" ht="13.5">
      <c r="A8" s="25" t="s">
        <v>34</v>
      </c>
      <c r="B8" s="24"/>
      <c r="C8" s="6">
        <v>30687592</v>
      </c>
      <c r="D8" s="6"/>
      <c r="E8" s="7">
        <v>31658725</v>
      </c>
      <c r="F8" s="8">
        <v>30217725</v>
      </c>
      <c r="G8" s="8">
        <v>2584902</v>
      </c>
      <c r="H8" s="8">
        <v>2576541</v>
      </c>
      <c r="I8" s="8">
        <v>2576147</v>
      </c>
      <c r="J8" s="8">
        <v>7737590</v>
      </c>
      <c r="K8" s="8">
        <v>2563509</v>
      </c>
      <c r="L8" s="8">
        <v>2565136</v>
      </c>
      <c r="M8" s="8">
        <v>2565896</v>
      </c>
      <c r="N8" s="8">
        <v>7694541</v>
      </c>
      <c r="O8" s="8">
        <v>2545799</v>
      </c>
      <c r="P8" s="8">
        <v>2558687</v>
      </c>
      <c r="Q8" s="8">
        <v>2560616</v>
      </c>
      <c r="R8" s="8">
        <v>7665102</v>
      </c>
      <c r="S8" s="8"/>
      <c r="T8" s="8"/>
      <c r="U8" s="8"/>
      <c r="V8" s="8"/>
      <c r="W8" s="8">
        <v>23097233</v>
      </c>
      <c r="X8" s="8">
        <v>22663287</v>
      </c>
      <c r="Y8" s="8">
        <v>433946</v>
      </c>
      <c r="Z8" s="2">
        <v>1.91</v>
      </c>
      <c r="AA8" s="6">
        <v>30217725</v>
      </c>
    </row>
    <row r="9" spans="1:27" ht="13.5">
      <c r="A9" s="25" t="s">
        <v>35</v>
      </c>
      <c r="B9" s="24"/>
      <c r="C9" s="6">
        <v>12277956</v>
      </c>
      <c r="D9" s="6"/>
      <c r="E9" s="7">
        <v>14521434</v>
      </c>
      <c r="F9" s="8">
        <v>14153234</v>
      </c>
      <c r="G9" s="8">
        <v>838297</v>
      </c>
      <c r="H9" s="8">
        <v>839762</v>
      </c>
      <c r="I9" s="8">
        <v>833933</v>
      </c>
      <c r="J9" s="8">
        <v>2511992</v>
      </c>
      <c r="K9" s="8">
        <v>802682</v>
      </c>
      <c r="L9" s="8">
        <v>799376</v>
      </c>
      <c r="M9" s="8">
        <v>799528</v>
      </c>
      <c r="N9" s="8">
        <v>2401586</v>
      </c>
      <c r="O9" s="8">
        <v>797713</v>
      </c>
      <c r="P9" s="8">
        <v>795281</v>
      </c>
      <c r="Q9" s="8">
        <v>795037</v>
      </c>
      <c r="R9" s="8">
        <v>2388031</v>
      </c>
      <c r="S9" s="8"/>
      <c r="T9" s="8"/>
      <c r="U9" s="8"/>
      <c r="V9" s="8"/>
      <c r="W9" s="8">
        <v>7301609</v>
      </c>
      <c r="X9" s="8">
        <v>10614924</v>
      </c>
      <c r="Y9" s="8">
        <v>-3313315</v>
      </c>
      <c r="Z9" s="2">
        <v>-31.21</v>
      </c>
      <c r="AA9" s="6">
        <v>14153234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318093</v>
      </c>
      <c r="D11" s="6"/>
      <c r="E11" s="7">
        <v>500000</v>
      </c>
      <c r="F11" s="8">
        <v>500000</v>
      </c>
      <c r="G11" s="8">
        <v>17013</v>
      </c>
      <c r="H11" s="8">
        <v>17394</v>
      </c>
      <c r="I11" s="8">
        <v>3163</v>
      </c>
      <c r="J11" s="8">
        <v>37570</v>
      </c>
      <c r="K11" s="8">
        <v>17031</v>
      </c>
      <c r="L11" s="8">
        <v>22221</v>
      </c>
      <c r="M11" s="8">
        <v>14553</v>
      </c>
      <c r="N11" s="8">
        <v>53805</v>
      </c>
      <c r="O11" s="8">
        <v>14553</v>
      </c>
      <c r="P11" s="8">
        <v>14013</v>
      </c>
      <c r="Q11" s="8">
        <v>14013</v>
      </c>
      <c r="R11" s="8">
        <v>42579</v>
      </c>
      <c r="S11" s="8"/>
      <c r="T11" s="8"/>
      <c r="U11" s="8"/>
      <c r="V11" s="8"/>
      <c r="W11" s="8">
        <v>133954</v>
      </c>
      <c r="X11" s="8">
        <v>374994</v>
      </c>
      <c r="Y11" s="8">
        <v>-241040</v>
      </c>
      <c r="Z11" s="2">
        <v>-64.28</v>
      </c>
      <c r="AA11" s="6">
        <v>500000</v>
      </c>
    </row>
    <row r="12" spans="1:27" ht="13.5">
      <c r="A12" s="25" t="s">
        <v>37</v>
      </c>
      <c r="B12" s="29"/>
      <c r="C12" s="6">
        <v>805215</v>
      </c>
      <c r="D12" s="6"/>
      <c r="E12" s="7">
        <v>745500</v>
      </c>
      <c r="F12" s="8">
        <v>745500</v>
      </c>
      <c r="G12" s="8"/>
      <c r="H12" s="8"/>
      <c r="I12" s="8"/>
      <c r="J12" s="8"/>
      <c r="K12" s="8">
        <v>32548</v>
      </c>
      <c r="L12" s="8">
        <v>2359</v>
      </c>
      <c r="M12" s="8">
        <v>29455</v>
      </c>
      <c r="N12" s="8">
        <v>64362</v>
      </c>
      <c r="O12" s="8">
        <v>40860</v>
      </c>
      <c r="P12" s="8">
        <v>90854</v>
      </c>
      <c r="Q12" s="8">
        <v>3649</v>
      </c>
      <c r="R12" s="8">
        <v>135363</v>
      </c>
      <c r="S12" s="8"/>
      <c r="T12" s="8"/>
      <c r="U12" s="8"/>
      <c r="V12" s="8"/>
      <c r="W12" s="8">
        <v>199725</v>
      </c>
      <c r="X12" s="8">
        <v>559125</v>
      </c>
      <c r="Y12" s="8">
        <v>-359400</v>
      </c>
      <c r="Z12" s="2">
        <v>-64.28</v>
      </c>
      <c r="AA12" s="6">
        <v>745500</v>
      </c>
    </row>
    <row r="13" spans="1:27" ht="13.5">
      <c r="A13" s="23" t="s">
        <v>38</v>
      </c>
      <c r="B13" s="29"/>
      <c r="C13" s="6">
        <v>73563529</v>
      </c>
      <c r="D13" s="6"/>
      <c r="E13" s="7">
        <v>73345362</v>
      </c>
      <c r="F13" s="8">
        <v>81345362</v>
      </c>
      <c r="G13" s="8">
        <v>6859023</v>
      </c>
      <c r="H13" s="8">
        <v>6635516</v>
      </c>
      <c r="I13" s="8">
        <v>6866360</v>
      </c>
      <c r="J13" s="8">
        <v>20360899</v>
      </c>
      <c r="K13" s="8">
        <v>6959811</v>
      </c>
      <c r="L13" s="8">
        <v>7146728</v>
      </c>
      <c r="M13" s="8">
        <v>7205049</v>
      </c>
      <c r="N13" s="8">
        <v>21311588</v>
      </c>
      <c r="O13" s="8">
        <v>7299542</v>
      </c>
      <c r="P13" s="8">
        <v>7298197</v>
      </c>
      <c r="Q13" s="8">
        <v>7185502</v>
      </c>
      <c r="R13" s="8">
        <v>21783241</v>
      </c>
      <c r="S13" s="8"/>
      <c r="T13" s="8"/>
      <c r="U13" s="8"/>
      <c r="V13" s="8"/>
      <c r="W13" s="8">
        <v>63455728</v>
      </c>
      <c r="X13" s="8">
        <v>61009011</v>
      </c>
      <c r="Y13" s="8">
        <v>2446717</v>
      </c>
      <c r="Z13" s="2">
        <v>4.01</v>
      </c>
      <c r="AA13" s="6">
        <v>81345362</v>
      </c>
    </row>
    <row r="14" spans="1:27" ht="13.5">
      <c r="A14" s="23" t="s">
        <v>39</v>
      </c>
      <c r="B14" s="29"/>
      <c r="C14" s="6">
        <v>2112</v>
      </c>
      <c r="D14" s="6"/>
      <c r="E14" s="7">
        <v>2151</v>
      </c>
      <c r="F14" s="8">
        <v>2151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1611</v>
      </c>
      <c r="Y14" s="8">
        <v>-1611</v>
      </c>
      <c r="Z14" s="2">
        <v>-100</v>
      </c>
      <c r="AA14" s="6">
        <v>2151</v>
      </c>
    </row>
    <row r="15" spans="1:27" ht="13.5">
      <c r="A15" s="23" t="s">
        <v>40</v>
      </c>
      <c r="B15" s="29"/>
      <c r="C15" s="6">
        <v>30359320</v>
      </c>
      <c r="D15" s="6"/>
      <c r="E15" s="7">
        <v>12179771</v>
      </c>
      <c r="F15" s="8">
        <v>12312271</v>
      </c>
      <c r="G15" s="8"/>
      <c r="H15" s="8"/>
      <c r="I15" s="8"/>
      <c r="J15" s="8"/>
      <c r="K15" s="8"/>
      <c r="L15" s="8"/>
      <c r="M15" s="8">
        <v>7002360</v>
      </c>
      <c r="N15" s="8">
        <v>7002360</v>
      </c>
      <c r="O15" s="8"/>
      <c r="P15" s="8"/>
      <c r="Q15" s="8"/>
      <c r="R15" s="8"/>
      <c r="S15" s="8"/>
      <c r="T15" s="8"/>
      <c r="U15" s="8"/>
      <c r="V15" s="8"/>
      <c r="W15" s="8">
        <v>7002360</v>
      </c>
      <c r="X15" s="8">
        <v>9234189</v>
      </c>
      <c r="Y15" s="8">
        <v>-2231829</v>
      </c>
      <c r="Z15" s="2">
        <v>-24.17</v>
      </c>
      <c r="AA15" s="6">
        <v>12312271</v>
      </c>
    </row>
    <row r="16" spans="1:27" ht="13.5">
      <c r="A16" s="23" t="s">
        <v>41</v>
      </c>
      <c r="B16" s="29"/>
      <c r="C16" s="6">
        <v>3963634</v>
      </c>
      <c r="D16" s="6"/>
      <c r="E16" s="7">
        <v>10323045</v>
      </c>
      <c r="F16" s="8">
        <v>10323045</v>
      </c>
      <c r="G16" s="8"/>
      <c r="H16" s="8">
        <v>386</v>
      </c>
      <c r="I16" s="8">
        <v>386</v>
      </c>
      <c r="J16" s="8">
        <v>772</v>
      </c>
      <c r="K16" s="8"/>
      <c r="L16" s="8"/>
      <c r="M16" s="8"/>
      <c r="N16" s="8"/>
      <c r="O16" s="8"/>
      <c r="P16" s="8">
        <v>7976587</v>
      </c>
      <c r="Q16" s="8"/>
      <c r="R16" s="8">
        <v>7976587</v>
      </c>
      <c r="S16" s="8"/>
      <c r="T16" s="8"/>
      <c r="U16" s="8"/>
      <c r="V16" s="8"/>
      <c r="W16" s="8">
        <v>7977359</v>
      </c>
      <c r="X16" s="8">
        <v>7742277</v>
      </c>
      <c r="Y16" s="8">
        <v>235082</v>
      </c>
      <c r="Z16" s="2">
        <v>3.04</v>
      </c>
      <c r="AA16" s="6">
        <v>10323045</v>
      </c>
    </row>
    <row r="17" spans="1:27" ht="13.5">
      <c r="A17" s="23" t="s">
        <v>42</v>
      </c>
      <c r="B17" s="29"/>
      <c r="C17" s="6">
        <v>-273816</v>
      </c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153788814</v>
      </c>
      <c r="D18" s="6"/>
      <c r="E18" s="7">
        <v>134228500</v>
      </c>
      <c r="F18" s="8">
        <v>160288000</v>
      </c>
      <c r="G18" s="8"/>
      <c r="H18" s="8">
        <v>53496000</v>
      </c>
      <c r="I18" s="8"/>
      <c r="J18" s="8">
        <v>53496000</v>
      </c>
      <c r="K18" s="8"/>
      <c r="L18" s="8"/>
      <c r="M18" s="8"/>
      <c r="N18" s="8"/>
      <c r="O18" s="8">
        <v>70039000</v>
      </c>
      <c r="P18" s="8">
        <v>2680000</v>
      </c>
      <c r="Q18" s="8"/>
      <c r="R18" s="8">
        <v>72719000</v>
      </c>
      <c r="S18" s="8"/>
      <c r="T18" s="8"/>
      <c r="U18" s="8"/>
      <c r="V18" s="8"/>
      <c r="W18" s="8">
        <v>126215000</v>
      </c>
      <c r="X18" s="8">
        <v>120215988</v>
      </c>
      <c r="Y18" s="8">
        <v>5999012</v>
      </c>
      <c r="Z18" s="2">
        <v>4.99</v>
      </c>
      <c r="AA18" s="6">
        <v>160288000</v>
      </c>
    </row>
    <row r="19" spans="1:27" ht="13.5">
      <c r="A19" s="23" t="s">
        <v>44</v>
      </c>
      <c r="B19" s="29"/>
      <c r="C19" s="6">
        <v>1590689</v>
      </c>
      <c r="D19" s="6"/>
      <c r="E19" s="7">
        <v>2169690</v>
      </c>
      <c r="F19" s="26">
        <v>10069690</v>
      </c>
      <c r="G19" s="26">
        <v>55209</v>
      </c>
      <c r="H19" s="26">
        <v>38662</v>
      </c>
      <c r="I19" s="26">
        <v>98237</v>
      </c>
      <c r="J19" s="26">
        <v>192108</v>
      </c>
      <c r="K19" s="26">
        <v>78118</v>
      </c>
      <c r="L19" s="26">
        <v>59825</v>
      </c>
      <c r="M19" s="26">
        <v>50109</v>
      </c>
      <c r="N19" s="26">
        <v>188052</v>
      </c>
      <c r="O19" s="26">
        <v>55038</v>
      </c>
      <c r="P19" s="26">
        <v>102469</v>
      </c>
      <c r="Q19" s="26">
        <v>61645</v>
      </c>
      <c r="R19" s="26">
        <v>219152</v>
      </c>
      <c r="S19" s="26"/>
      <c r="T19" s="26"/>
      <c r="U19" s="26"/>
      <c r="V19" s="26"/>
      <c r="W19" s="26">
        <v>599312</v>
      </c>
      <c r="X19" s="26">
        <v>7552242</v>
      </c>
      <c r="Y19" s="26">
        <v>-6952930</v>
      </c>
      <c r="Z19" s="27">
        <v>-92.06</v>
      </c>
      <c r="AA19" s="28">
        <v>10069690</v>
      </c>
    </row>
    <row r="20" spans="1:27" ht="13.5">
      <c r="A20" s="23" t="s">
        <v>45</v>
      </c>
      <c r="B20" s="29"/>
      <c r="C20" s="6">
        <v>-4806690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466095790</v>
      </c>
      <c r="D21" s="33">
        <f t="shared" si="0"/>
        <v>0</v>
      </c>
      <c r="E21" s="34">
        <f t="shared" si="0"/>
        <v>452385366</v>
      </c>
      <c r="F21" s="35">
        <f t="shared" si="0"/>
        <v>495133234</v>
      </c>
      <c r="G21" s="35">
        <f t="shared" si="0"/>
        <v>28599278</v>
      </c>
      <c r="H21" s="35">
        <f t="shared" si="0"/>
        <v>80026957</v>
      </c>
      <c r="I21" s="35">
        <f t="shared" si="0"/>
        <v>30477007</v>
      </c>
      <c r="J21" s="35">
        <f t="shared" si="0"/>
        <v>139103242</v>
      </c>
      <c r="K21" s="35">
        <f t="shared" si="0"/>
        <v>28192424</v>
      </c>
      <c r="L21" s="35">
        <f t="shared" si="0"/>
        <v>22711167</v>
      </c>
      <c r="M21" s="35">
        <f t="shared" si="0"/>
        <v>36594519</v>
      </c>
      <c r="N21" s="35">
        <f t="shared" si="0"/>
        <v>87498110</v>
      </c>
      <c r="O21" s="35">
        <f t="shared" si="0"/>
        <v>96186636</v>
      </c>
      <c r="P21" s="35">
        <f t="shared" si="0"/>
        <v>31113342</v>
      </c>
      <c r="Q21" s="35">
        <f t="shared" si="0"/>
        <v>26348475</v>
      </c>
      <c r="R21" s="35">
        <f t="shared" si="0"/>
        <v>153648453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380249805</v>
      </c>
      <c r="X21" s="35">
        <f t="shared" si="0"/>
        <v>371349819</v>
      </c>
      <c r="Y21" s="35">
        <f t="shared" si="0"/>
        <v>8899986</v>
      </c>
      <c r="Z21" s="36">
        <f>+IF(X21&lt;&gt;0,+(Y21/X21)*100,0)</f>
        <v>2.3966582302279242</v>
      </c>
      <c r="AA21" s="33">
        <f>SUM(AA5:AA20)</f>
        <v>495133234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67918444</v>
      </c>
      <c r="D24" s="6"/>
      <c r="E24" s="7">
        <v>96086603</v>
      </c>
      <c r="F24" s="8">
        <v>87116664</v>
      </c>
      <c r="G24" s="8">
        <v>6378770</v>
      </c>
      <c r="H24" s="8">
        <v>6317101</v>
      </c>
      <c r="I24" s="8">
        <v>6258663</v>
      </c>
      <c r="J24" s="8">
        <v>18954534</v>
      </c>
      <c r="K24" s="8">
        <v>6498680</v>
      </c>
      <c r="L24" s="8">
        <v>6427640</v>
      </c>
      <c r="M24" s="8">
        <v>6879200</v>
      </c>
      <c r="N24" s="8">
        <v>19805520</v>
      </c>
      <c r="O24" s="8">
        <v>6872714</v>
      </c>
      <c r="P24" s="8">
        <v>6696343</v>
      </c>
      <c r="Q24" s="8">
        <v>6122911</v>
      </c>
      <c r="R24" s="8">
        <v>19691968</v>
      </c>
      <c r="S24" s="8"/>
      <c r="T24" s="8"/>
      <c r="U24" s="8"/>
      <c r="V24" s="8"/>
      <c r="W24" s="8">
        <v>58452022</v>
      </c>
      <c r="X24" s="8">
        <v>65336823</v>
      </c>
      <c r="Y24" s="8">
        <v>-6884801</v>
      </c>
      <c r="Z24" s="2">
        <v>-10.54</v>
      </c>
      <c r="AA24" s="6">
        <v>87116664</v>
      </c>
    </row>
    <row r="25" spans="1:27" ht="13.5">
      <c r="A25" s="25" t="s">
        <v>49</v>
      </c>
      <c r="B25" s="24"/>
      <c r="C25" s="6">
        <v>9137711</v>
      </c>
      <c r="D25" s="6"/>
      <c r="E25" s="7">
        <v>9735394</v>
      </c>
      <c r="F25" s="8">
        <v>9735395</v>
      </c>
      <c r="G25" s="8">
        <v>770627</v>
      </c>
      <c r="H25" s="8">
        <v>760415</v>
      </c>
      <c r="I25" s="8">
        <v>760414</v>
      </c>
      <c r="J25" s="8">
        <v>2291456</v>
      </c>
      <c r="K25" s="8">
        <v>760415</v>
      </c>
      <c r="L25" s="8">
        <v>760415</v>
      </c>
      <c r="M25" s="8">
        <v>760415</v>
      </c>
      <c r="N25" s="8">
        <v>2281245</v>
      </c>
      <c r="O25" s="8">
        <v>760334</v>
      </c>
      <c r="P25" s="8">
        <v>759486</v>
      </c>
      <c r="Q25" s="8">
        <v>733957</v>
      </c>
      <c r="R25" s="8">
        <v>2253777</v>
      </c>
      <c r="S25" s="8"/>
      <c r="T25" s="8"/>
      <c r="U25" s="8"/>
      <c r="V25" s="8"/>
      <c r="W25" s="8">
        <v>6826478</v>
      </c>
      <c r="X25" s="8">
        <v>7301457</v>
      </c>
      <c r="Y25" s="8">
        <v>-474979</v>
      </c>
      <c r="Z25" s="2">
        <v>-6.51</v>
      </c>
      <c r="AA25" s="6">
        <v>9735395</v>
      </c>
    </row>
    <row r="26" spans="1:27" ht="13.5">
      <c r="A26" s="25" t="s">
        <v>50</v>
      </c>
      <c r="B26" s="24"/>
      <c r="C26" s="6">
        <v>157545756</v>
      </c>
      <c r="D26" s="6"/>
      <c r="E26" s="7">
        <v>81430000</v>
      </c>
      <c r="F26" s="8">
        <v>81430000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61072497</v>
      </c>
      <c r="Y26" s="8">
        <v>-61072497</v>
      </c>
      <c r="Z26" s="2">
        <v>-100</v>
      </c>
      <c r="AA26" s="6">
        <v>81430000</v>
      </c>
    </row>
    <row r="27" spans="1:27" ht="13.5">
      <c r="A27" s="25" t="s">
        <v>51</v>
      </c>
      <c r="B27" s="24"/>
      <c r="C27" s="6">
        <v>2215622</v>
      </c>
      <c r="D27" s="6"/>
      <c r="E27" s="7">
        <v>46819583</v>
      </c>
      <c r="F27" s="8">
        <v>46819583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35114679</v>
      </c>
      <c r="Y27" s="8">
        <v>-35114679</v>
      </c>
      <c r="Z27" s="2">
        <v>-100</v>
      </c>
      <c r="AA27" s="6">
        <v>46819583</v>
      </c>
    </row>
    <row r="28" spans="1:27" ht="13.5">
      <c r="A28" s="25" t="s">
        <v>52</v>
      </c>
      <c r="B28" s="24"/>
      <c r="C28" s="6">
        <v>3196177</v>
      </c>
      <c r="D28" s="6"/>
      <c r="E28" s="7">
        <v>3739428</v>
      </c>
      <c r="F28" s="8">
        <v>3739428</v>
      </c>
      <c r="G28" s="8"/>
      <c r="H28" s="8">
        <v>106</v>
      </c>
      <c r="I28" s="8"/>
      <c r="J28" s="8">
        <v>106</v>
      </c>
      <c r="K28" s="8"/>
      <c r="L28" s="8"/>
      <c r="M28" s="8"/>
      <c r="N28" s="8"/>
      <c r="O28" s="8"/>
      <c r="P28" s="8"/>
      <c r="Q28" s="8">
        <v>1267</v>
      </c>
      <c r="R28" s="8">
        <v>1267</v>
      </c>
      <c r="S28" s="8"/>
      <c r="T28" s="8"/>
      <c r="U28" s="8"/>
      <c r="V28" s="8"/>
      <c r="W28" s="8">
        <v>1373</v>
      </c>
      <c r="X28" s="8">
        <v>2804571</v>
      </c>
      <c r="Y28" s="8">
        <v>-2803198</v>
      </c>
      <c r="Z28" s="2">
        <v>-99.95</v>
      </c>
      <c r="AA28" s="6">
        <v>3739428</v>
      </c>
    </row>
    <row r="29" spans="1:27" ht="13.5">
      <c r="A29" s="25" t="s">
        <v>53</v>
      </c>
      <c r="B29" s="24"/>
      <c r="C29" s="6">
        <v>10204258</v>
      </c>
      <c r="D29" s="6"/>
      <c r="E29" s="7">
        <v>114448150</v>
      </c>
      <c r="F29" s="8">
        <v>114448150</v>
      </c>
      <c r="G29" s="8"/>
      <c r="H29" s="8"/>
      <c r="I29" s="8">
        <v>5967809</v>
      </c>
      <c r="J29" s="8">
        <v>5967809</v>
      </c>
      <c r="K29" s="8">
        <v>22214594</v>
      </c>
      <c r="L29" s="8">
        <v>18552233</v>
      </c>
      <c r="M29" s="8">
        <v>9627285</v>
      </c>
      <c r="N29" s="8">
        <v>50394112</v>
      </c>
      <c r="O29" s="8">
        <v>9201649</v>
      </c>
      <c r="P29" s="8">
        <v>379543</v>
      </c>
      <c r="Q29" s="8">
        <v>13802174</v>
      </c>
      <c r="R29" s="8">
        <v>23383366</v>
      </c>
      <c r="S29" s="8"/>
      <c r="T29" s="8"/>
      <c r="U29" s="8"/>
      <c r="V29" s="8"/>
      <c r="W29" s="8">
        <v>79745287</v>
      </c>
      <c r="X29" s="8">
        <v>85836105</v>
      </c>
      <c r="Y29" s="8">
        <v>-6090818</v>
      </c>
      <c r="Z29" s="2">
        <v>-7.1</v>
      </c>
      <c r="AA29" s="6">
        <v>114448150</v>
      </c>
    </row>
    <row r="30" spans="1:27" ht="13.5">
      <c r="A30" s="25" t="s">
        <v>54</v>
      </c>
      <c r="B30" s="24"/>
      <c r="C30" s="6">
        <v>4446725</v>
      </c>
      <c r="D30" s="6"/>
      <c r="E30" s="7">
        <v>16533716</v>
      </c>
      <c r="F30" s="8">
        <v>16514906</v>
      </c>
      <c r="G30" s="8">
        <v>55</v>
      </c>
      <c r="H30" s="8">
        <v>606768</v>
      </c>
      <c r="I30" s="8">
        <v>274461</v>
      </c>
      <c r="J30" s="8">
        <v>881284</v>
      </c>
      <c r="K30" s="8">
        <v>410825</v>
      </c>
      <c r="L30" s="8">
        <v>1019408</v>
      </c>
      <c r="M30" s="8">
        <v>543220</v>
      </c>
      <c r="N30" s="8">
        <v>1973453</v>
      </c>
      <c r="O30" s="8">
        <v>932030</v>
      </c>
      <c r="P30" s="8">
        <v>362907</v>
      </c>
      <c r="Q30" s="8">
        <v>4653517</v>
      </c>
      <c r="R30" s="8">
        <v>5948454</v>
      </c>
      <c r="S30" s="8"/>
      <c r="T30" s="8"/>
      <c r="U30" s="8"/>
      <c r="V30" s="8"/>
      <c r="W30" s="8">
        <v>8803191</v>
      </c>
      <c r="X30" s="8">
        <v>12386061</v>
      </c>
      <c r="Y30" s="8">
        <v>-3582870</v>
      </c>
      <c r="Z30" s="2">
        <v>-28.93</v>
      </c>
      <c r="AA30" s="6">
        <v>16514906</v>
      </c>
    </row>
    <row r="31" spans="1:27" ht="13.5">
      <c r="A31" s="25" t="s">
        <v>55</v>
      </c>
      <c r="B31" s="24"/>
      <c r="C31" s="6">
        <v>141801620</v>
      </c>
      <c r="D31" s="6"/>
      <c r="E31" s="7">
        <v>28889487</v>
      </c>
      <c r="F31" s="8">
        <v>21312691</v>
      </c>
      <c r="G31" s="8">
        <v>10400</v>
      </c>
      <c r="H31" s="8">
        <v>1499889</v>
      </c>
      <c r="I31" s="8">
        <v>2525093</v>
      </c>
      <c r="J31" s="8">
        <v>4035382</v>
      </c>
      <c r="K31" s="8">
        <v>2361182</v>
      </c>
      <c r="L31" s="8">
        <v>1916649</v>
      </c>
      <c r="M31" s="8">
        <v>2572706</v>
      </c>
      <c r="N31" s="8">
        <v>6850537</v>
      </c>
      <c r="O31" s="8">
        <v>2953467</v>
      </c>
      <c r="P31" s="8">
        <v>710321</v>
      </c>
      <c r="Q31" s="8">
        <v>3961575</v>
      </c>
      <c r="R31" s="8">
        <v>7625363</v>
      </c>
      <c r="S31" s="8"/>
      <c r="T31" s="8"/>
      <c r="U31" s="8"/>
      <c r="V31" s="8"/>
      <c r="W31" s="8">
        <v>18511282</v>
      </c>
      <c r="X31" s="8">
        <v>15984450</v>
      </c>
      <c r="Y31" s="8">
        <v>2526832</v>
      </c>
      <c r="Z31" s="2">
        <v>15.81</v>
      </c>
      <c r="AA31" s="6">
        <v>21312691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17546769</v>
      </c>
      <c r="D33" s="6"/>
      <c r="E33" s="7">
        <v>33475428</v>
      </c>
      <c r="F33" s="8">
        <v>25664424</v>
      </c>
      <c r="G33" s="8">
        <v>364003</v>
      </c>
      <c r="H33" s="8">
        <v>429795</v>
      </c>
      <c r="I33" s="8">
        <v>1922135</v>
      </c>
      <c r="J33" s="8">
        <v>2715933</v>
      </c>
      <c r="K33" s="8">
        <v>3449406</v>
      </c>
      <c r="L33" s="8">
        <v>1507951</v>
      </c>
      <c r="M33" s="8">
        <v>1299930</v>
      </c>
      <c r="N33" s="8">
        <v>6257287</v>
      </c>
      <c r="O33" s="8">
        <v>3781969</v>
      </c>
      <c r="P33" s="8">
        <v>1824591</v>
      </c>
      <c r="Q33" s="8">
        <v>4016870</v>
      </c>
      <c r="R33" s="8">
        <v>9623430</v>
      </c>
      <c r="S33" s="8"/>
      <c r="T33" s="8"/>
      <c r="U33" s="8"/>
      <c r="V33" s="8"/>
      <c r="W33" s="8">
        <v>18596650</v>
      </c>
      <c r="X33" s="8">
        <v>19248174</v>
      </c>
      <c r="Y33" s="8">
        <v>-651524</v>
      </c>
      <c r="Z33" s="2">
        <v>-3.38</v>
      </c>
      <c r="AA33" s="6">
        <v>25664424</v>
      </c>
    </row>
    <row r="34" spans="1:27" ht="13.5">
      <c r="A34" s="23" t="s">
        <v>57</v>
      </c>
      <c r="B34" s="29"/>
      <c r="C34" s="6">
        <v>257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414013339</v>
      </c>
      <c r="D35" s="33">
        <f>SUM(D24:D34)</f>
        <v>0</v>
      </c>
      <c r="E35" s="34">
        <f t="shared" si="1"/>
        <v>431157789</v>
      </c>
      <c r="F35" s="35">
        <f t="shared" si="1"/>
        <v>406781241</v>
      </c>
      <c r="G35" s="35">
        <f t="shared" si="1"/>
        <v>7523855</v>
      </c>
      <c r="H35" s="35">
        <f t="shared" si="1"/>
        <v>9614074</v>
      </c>
      <c r="I35" s="35">
        <f t="shared" si="1"/>
        <v>17708575</v>
      </c>
      <c r="J35" s="35">
        <f t="shared" si="1"/>
        <v>34846504</v>
      </c>
      <c r="K35" s="35">
        <f t="shared" si="1"/>
        <v>35695102</v>
      </c>
      <c r="L35" s="35">
        <f t="shared" si="1"/>
        <v>30184296</v>
      </c>
      <c r="M35" s="35">
        <f t="shared" si="1"/>
        <v>21682756</v>
      </c>
      <c r="N35" s="35">
        <f t="shared" si="1"/>
        <v>87562154</v>
      </c>
      <c r="O35" s="35">
        <f t="shared" si="1"/>
        <v>24502163</v>
      </c>
      <c r="P35" s="35">
        <f t="shared" si="1"/>
        <v>10733191</v>
      </c>
      <c r="Q35" s="35">
        <f t="shared" si="1"/>
        <v>33292271</v>
      </c>
      <c r="R35" s="35">
        <f t="shared" si="1"/>
        <v>68527625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190936283</v>
      </c>
      <c r="X35" s="35">
        <f t="shared" si="1"/>
        <v>305084817</v>
      </c>
      <c r="Y35" s="35">
        <f t="shared" si="1"/>
        <v>-114148534</v>
      </c>
      <c r="Z35" s="36">
        <f>+IF(X35&lt;&gt;0,+(Y35/X35)*100,0)</f>
        <v>-37.41534407462827</v>
      </c>
      <c r="AA35" s="33">
        <f>SUM(AA24:AA34)</f>
        <v>406781241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52082451</v>
      </c>
      <c r="D37" s="46">
        <f>+D21-D35</f>
        <v>0</v>
      </c>
      <c r="E37" s="47">
        <f t="shared" si="2"/>
        <v>21227577</v>
      </c>
      <c r="F37" s="48">
        <f t="shared" si="2"/>
        <v>88351993</v>
      </c>
      <c r="G37" s="48">
        <f t="shared" si="2"/>
        <v>21075423</v>
      </c>
      <c r="H37" s="48">
        <f t="shared" si="2"/>
        <v>70412883</v>
      </c>
      <c r="I37" s="48">
        <f t="shared" si="2"/>
        <v>12768432</v>
      </c>
      <c r="J37" s="48">
        <f t="shared" si="2"/>
        <v>104256738</v>
      </c>
      <c r="K37" s="48">
        <f t="shared" si="2"/>
        <v>-7502678</v>
      </c>
      <c r="L37" s="48">
        <f t="shared" si="2"/>
        <v>-7473129</v>
      </c>
      <c r="M37" s="48">
        <f t="shared" si="2"/>
        <v>14911763</v>
      </c>
      <c r="N37" s="48">
        <f t="shared" si="2"/>
        <v>-64044</v>
      </c>
      <c r="O37" s="48">
        <f t="shared" si="2"/>
        <v>71684473</v>
      </c>
      <c r="P37" s="48">
        <f t="shared" si="2"/>
        <v>20380151</v>
      </c>
      <c r="Q37" s="48">
        <f t="shared" si="2"/>
        <v>-6943796</v>
      </c>
      <c r="R37" s="48">
        <f t="shared" si="2"/>
        <v>85120828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189313522</v>
      </c>
      <c r="X37" s="48">
        <f>IF(F21=F35,0,X21-X35)</f>
        <v>66265002</v>
      </c>
      <c r="Y37" s="48">
        <f t="shared" si="2"/>
        <v>123048520</v>
      </c>
      <c r="Z37" s="49">
        <f>+IF(X37&lt;&gt;0,+(Y37/X37)*100,0)</f>
        <v>185.69156611509646</v>
      </c>
      <c r="AA37" s="46">
        <f>+AA21-AA35</f>
        <v>88351993</v>
      </c>
    </row>
    <row r="38" spans="1:27" ht="22.5" customHeight="1">
      <c r="A38" s="50" t="s">
        <v>60</v>
      </c>
      <c r="B38" s="29"/>
      <c r="C38" s="6">
        <v>19896401</v>
      </c>
      <c r="D38" s="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2"/>
      <c r="AA38" s="6"/>
    </row>
    <row r="39" spans="1:27" ht="57" customHeight="1">
      <c r="A39" s="50" t="s">
        <v>61</v>
      </c>
      <c r="B39" s="29"/>
      <c r="C39" s="28">
        <v>556548</v>
      </c>
      <c r="D39" s="28"/>
      <c r="E39" s="7">
        <v>29981500</v>
      </c>
      <c r="F39" s="26">
        <v>6850646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5137983</v>
      </c>
      <c r="Y39" s="26">
        <v>-5137983</v>
      </c>
      <c r="Z39" s="27">
        <v>-100</v>
      </c>
      <c r="AA39" s="28">
        <v>6850646</v>
      </c>
    </row>
    <row r="40" spans="1:27" ht="13.5">
      <c r="A40" s="23" t="s">
        <v>62</v>
      </c>
      <c r="B40" s="29"/>
      <c r="C40" s="51"/>
      <c r="D40" s="51"/>
      <c r="E40" s="7"/>
      <c r="F40" s="8">
        <v>994646</v>
      </c>
      <c r="G40" s="52"/>
      <c r="H40" s="52"/>
      <c r="I40" s="52"/>
      <c r="J40" s="8"/>
      <c r="K40" s="52"/>
      <c r="L40" s="52"/>
      <c r="M40" s="8"/>
      <c r="N40" s="52"/>
      <c r="O40" s="52"/>
      <c r="P40" s="52">
        <v>125293</v>
      </c>
      <c r="Q40" s="8"/>
      <c r="R40" s="52">
        <v>125293</v>
      </c>
      <c r="S40" s="52"/>
      <c r="T40" s="8"/>
      <c r="U40" s="52"/>
      <c r="V40" s="52"/>
      <c r="W40" s="52">
        <v>125293</v>
      </c>
      <c r="X40" s="8">
        <v>745983</v>
      </c>
      <c r="Y40" s="52">
        <v>-620690</v>
      </c>
      <c r="Z40" s="53">
        <v>-83.2</v>
      </c>
      <c r="AA40" s="54">
        <v>994646</v>
      </c>
    </row>
    <row r="41" spans="1:27" ht="24.75" customHeight="1">
      <c r="A41" s="55" t="s">
        <v>63</v>
      </c>
      <c r="B41" s="29"/>
      <c r="C41" s="56">
        <f aca="true" t="shared" si="3" ref="C41:Y41">SUM(C37:C40)</f>
        <v>72535400</v>
      </c>
      <c r="D41" s="56">
        <f>SUM(D37:D40)</f>
        <v>0</v>
      </c>
      <c r="E41" s="57">
        <f t="shared" si="3"/>
        <v>51209077</v>
      </c>
      <c r="F41" s="58">
        <f t="shared" si="3"/>
        <v>96197285</v>
      </c>
      <c r="G41" s="58">
        <f t="shared" si="3"/>
        <v>21075423</v>
      </c>
      <c r="H41" s="58">
        <f t="shared" si="3"/>
        <v>70412883</v>
      </c>
      <c r="I41" s="58">
        <f t="shared" si="3"/>
        <v>12768432</v>
      </c>
      <c r="J41" s="58">
        <f t="shared" si="3"/>
        <v>104256738</v>
      </c>
      <c r="K41" s="58">
        <f t="shared" si="3"/>
        <v>-7502678</v>
      </c>
      <c r="L41" s="58">
        <f t="shared" si="3"/>
        <v>-7473129</v>
      </c>
      <c r="M41" s="58">
        <f t="shared" si="3"/>
        <v>14911763</v>
      </c>
      <c r="N41" s="58">
        <f t="shared" si="3"/>
        <v>-64044</v>
      </c>
      <c r="O41" s="58">
        <f t="shared" si="3"/>
        <v>71684473</v>
      </c>
      <c r="P41" s="58">
        <f t="shared" si="3"/>
        <v>20505444</v>
      </c>
      <c r="Q41" s="58">
        <f t="shared" si="3"/>
        <v>-6943796</v>
      </c>
      <c r="R41" s="58">
        <f t="shared" si="3"/>
        <v>85246121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189438815</v>
      </c>
      <c r="X41" s="58">
        <f t="shared" si="3"/>
        <v>72148968</v>
      </c>
      <c r="Y41" s="58">
        <f t="shared" si="3"/>
        <v>117289847</v>
      </c>
      <c r="Z41" s="59">
        <f>+IF(X41&lt;&gt;0,+(Y41/X41)*100,0)</f>
        <v>162.5662157773345</v>
      </c>
      <c r="AA41" s="56">
        <f>SUM(AA37:AA40)</f>
        <v>96197285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72535400</v>
      </c>
      <c r="D43" s="64">
        <f>+D41-D42</f>
        <v>0</v>
      </c>
      <c r="E43" s="65">
        <f t="shared" si="4"/>
        <v>51209077</v>
      </c>
      <c r="F43" s="66">
        <f t="shared" si="4"/>
        <v>96197285</v>
      </c>
      <c r="G43" s="66">
        <f t="shared" si="4"/>
        <v>21075423</v>
      </c>
      <c r="H43" s="66">
        <f t="shared" si="4"/>
        <v>70412883</v>
      </c>
      <c r="I43" s="66">
        <f t="shared" si="4"/>
        <v>12768432</v>
      </c>
      <c r="J43" s="66">
        <f t="shared" si="4"/>
        <v>104256738</v>
      </c>
      <c r="K43" s="66">
        <f t="shared" si="4"/>
        <v>-7502678</v>
      </c>
      <c r="L43" s="66">
        <f t="shared" si="4"/>
        <v>-7473129</v>
      </c>
      <c r="M43" s="66">
        <f t="shared" si="4"/>
        <v>14911763</v>
      </c>
      <c r="N43" s="66">
        <f t="shared" si="4"/>
        <v>-64044</v>
      </c>
      <c r="O43" s="66">
        <f t="shared" si="4"/>
        <v>71684473</v>
      </c>
      <c r="P43" s="66">
        <f t="shared" si="4"/>
        <v>20505444</v>
      </c>
      <c r="Q43" s="66">
        <f t="shared" si="4"/>
        <v>-6943796</v>
      </c>
      <c r="R43" s="66">
        <f t="shared" si="4"/>
        <v>85246121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189438815</v>
      </c>
      <c r="X43" s="66">
        <f t="shared" si="4"/>
        <v>72148968</v>
      </c>
      <c r="Y43" s="66">
        <f t="shared" si="4"/>
        <v>117289847</v>
      </c>
      <c r="Z43" s="67">
        <f>+IF(X43&lt;&gt;0,+(Y43/X43)*100,0)</f>
        <v>162.5662157773345</v>
      </c>
      <c r="AA43" s="64">
        <f>+AA41-AA42</f>
        <v>96197285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72535400</v>
      </c>
      <c r="D45" s="56">
        <f>SUM(D43:D44)</f>
        <v>0</v>
      </c>
      <c r="E45" s="57">
        <f t="shared" si="5"/>
        <v>51209077</v>
      </c>
      <c r="F45" s="58">
        <f t="shared" si="5"/>
        <v>96197285</v>
      </c>
      <c r="G45" s="58">
        <f t="shared" si="5"/>
        <v>21075423</v>
      </c>
      <c r="H45" s="58">
        <f t="shared" si="5"/>
        <v>70412883</v>
      </c>
      <c r="I45" s="58">
        <f t="shared" si="5"/>
        <v>12768432</v>
      </c>
      <c r="J45" s="58">
        <f t="shared" si="5"/>
        <v>104256738</v>
      </c>
      <c r="K45" s="58">
        <f t="shared" si="5"/>
        <v>-7502678</v>
      </c>
      <c r="L45" s="58">
        <f t="shared" si="5"/>
        <v>-7473129</v>
      </c>
      <c r="M45" s="58">
        <f t="shared" si="5"/>
        <v>14911763</v>
      </c>
      <c r="N45" s="58">
        <f t="shared" si="5"/>
        <v>-64044</v>
      </c>
      <c r="O45" s="58">
        <f t="shared" si="5"/>
        <v>71684473</v>
      </c>
      <c r="P45" s="58">
        <f t="shared" si="5"/>
        <v>20505444</v>
      </c>
      <c r="Q45" s="58">
        <f t="shared" si="5"/>
        <v>-6943796</v>
      </c>
      <c r="R45" s="58">
        <f t="shared" si="5"/>
        <v>85246121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189438815</v>
      </c>
      <c r="X45" s="58">
        <f t="shared" si="5"/>
        <v>72148968</v>
      </c>
      <c r="Y45" s="58">
        <f t="shared" si="5"/>
        <v>117289847</v>
      </c>
      <c r="Z45" s="59">
        <f>+IF(X45&lt;&gt;0,+(Y45/X45)*100,0)</f>
        <v>162.5662157773345</v>
      </c>
      <c r="AA45" s="56">
        <f>SUM(AA43:AA44)</f>
        <v>96197285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72535400</v>
      </c>
      <c r="D47" s="71">
        <f>SUM(D45:D46)</f>
        <v>0</v>
      </c>
      <c r="E47" s="72">
        <f t="shared" si="6"/>
        <v>51209077</v>
      </c>
      <c r="F47" s="73">
        <f t="shared" si="6"/>
        <v>96197285</v>
      </c>
      <c r="G47" s="73">
        <f t="shared" si="6"/>
        <v>21075423</v>
      </c>
      <c r="H47" s="74">
        <f t="shared" si="6"/>
        <v>70412883</v>
      </c>
      <c r="I47" s="74">
        <f t="shared" si="6"/>
        <v>12768432</v>
      </c>
      <c r="J47" s="74">
        <f t="shared" si="6"/>
        <v>104256738</v>
      </c>
      <c r="K47" s="74">
        <f t="shared" si="6"/>
        <v>-7502678</v>
      </c>
      <c r="L47" s="74">
        <f t="shared" si="6"/>
        <v>-7473129</v>
      </c>
      <c r="M47" s="73">
        <f t="shared" si="6"/>
        <v>14911763</v>
      </c>
      <c r="N47" s="73">
        <f t="shared" si="6"/>
        <v>-64044</v>
      </c>
      <c r="O47" s="74">
        <f t="shared" si="6"/>
        <v>71684473</v>
      </c>
      <c r="P47" s="74">
        <f t="shared" si="6"/>
        <v>20505444</v>
      </c>
      <c r="Q47" s="74">
        <f t="shared" si="6"/>
        <v>-6943796</v>
      </c>
      <c r="R47" s="74">
        <f t="shared" si="6"/>
        <v>85246121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189438815</v>
      </c>
      <c r="X47" s="74">
        <f t="shared" si="6"/>
        <v>72148968</v>
      </c>
      <c r="Y47" s="74">
        <f t="shared" si="6"/>
        <v>117289847</v>
      </c>
      <c r="Z47" s="75">
        <f>+IF(X47&lt;&gt;0,+(Y47/X47)*100,0)</f>
        <v>162.5662157773345</v>
      </c>
      <c r="AA47" s="76">
        <f>SUM(AA45:AA46)</f>
        <v>96197285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184183207</v>
      </c>
      <c r="D5" s="6"/>
      <c r="E5" s="7">
        <v>181555634</v>
      </c>
      <c r="F5" s="8">
        <v>181555634</v>
      </c>
      <c r="G5" s="8">
        <v>15717427</v>
      </c>
      <c r="H5" s="8">
        <v>15688421</v>
      </c>
      <c r="I5" s="8">
        <v>15605955</v>
      </c>
      <c r="J5" s="8">
        <v>47011803</v>
      </c>
      <c r="K5" s="8">
        <v>15276582</v>
      </c>
      <c r="L5" s="8">
        <v>15807022</v>
      </c>
      <c r="M5" s="8">
        <v>15709409</v>
      </c>
      <c r="N5" s="8">
        <v>46793013</v>
      </c>
      <c r="O5" s="8">
        <v>15654885</v>
      </c>
      <c r="P5" s="8">
        <v>15712516</v>
      </c>
      <c r="Q5" s="8">
        <v>31569972</v>
      </c>
      <c r="R5" s="8">
        <v>62937373</v>
      </c>
      <c r="S5" s="8"/>
      <c r="T5" s="8"/>
      <c r="U5" s="8"/>
      <c r="V5" s="8"/>
      <c r="W5" s="8">
        <v>156742189</v>
      </c>
      <c r="X5" s="8">
        <v>136023867</v>
      </c>
      <c r="Y5" s="8">
        <v>20718322</v>
      </c>
      <c r="Z5" s="2">
        <v>15.23</v>
      </c>
      <c r="AA5" s="6">
        <v>181555634</v>
      </c>
    </row>
    <row r="6" spans="1:27" ht="13.5">
      <c r="A6" s="23" t="s">
        <v>32</v>
      </c>
      <c r="B6" s="24"/>
      <c r="C6" s="6">
        <v>316702700</v>
      </c>
      <c r="D6" s="6"/>
      <c r="E6" s="7">
        <v>926184710</v>
      </c>
      <c r="F6" s="8">
        <v>877301951</v>
      </c>
      <c r="G6" s="8">
        <v>75993580</v>
      </c>
      <c r="H6" s="8">
        <v>88470907</v>
      </c>
      <c r="I6" s="8">
        <v>77798046</v>
      </c>
      <c r="J6" s="8">
        <v>242262533</v>
      </c>
      <c r="K6" s="8">
        <v>63253211</v>
      </c>
      <c r="L6" s="8">
        <v>64572896</v>
      </c>
      <c r="M6" s="8">
        <v>62277650</v>
      </c>
      <c r="N6" s="8">
        <v>190103757</v>
      </c>
      <c r="O6" s="8">
        <v>54925514</v>
      </c>
      <c r="P6" s="8">
        <v>58841430</v>
      </c>
      <c r="Q6" s="8">
        <v>100862715</v>
      </c>
      <c r="R6" s="8">
        <v>214629659</v>
      </c>
      <c r="S6" s="8"/>
      <c r="T6" s="8"/>
      <c r="U6" s="8"/>
      <c r="V6" s="8"/>
      <c r="W6" s="8">
        <v>646995949</v>
      </c>
      <c r="X6" s="8">
        <v>619022334</v>
      </c>
      <c r="Y6" s="8">
        <v>27973615</v>
      </c>
      <c r="Z6" s="2">
        <v>4.52</v>
      </c>
      <c r="AA6" s="6">
        <v>877301951</v>
      </c>
    </row>
    <row r="7" spans="1:27" ht="13.5">
      <c r="A7" s="25" t="s">
        <v>33</v>
      </c>
      <c r="B7" s="24"/>
      <c r="C7" s="6">
        <v>115357701</v>
      </c>
      <c r="D7" s="6"/>
      <c r="E7" s="7">
        <v>119657629</v>
      </c>
      <c r="F7" s="8">
        <v>112432629</v>
      </c>
      <c r="G7" s="8">
        <v>8755900</v>
      </c>
      <c r="H7" s="8">
        <v>9271590</v>
      </c>
      <c r="I7" s="8">
        <v>9427218</v>
      </c>
      <c r="J7" s="8">
        <v>27454708</v>
      </c>
      <c r="K7" s="8">
        <v>9780243</v>
      </c>
      <c r="L7" s="8">
        <v>9632481</v>
      </c>
      <c r="M7" s="8">
        <v>10527034</v>
      </c>
      <c r="N7" s="8">
        <v>29939758</v>
      </c>
      <c r="O7" s="8">
        <v>10065642</v>
      </c>
      <c r="P7" s="8">
        <v>28985732</v>
      </c>
      <c r="Q7" s="8">
        <v>-16710000</v>
      </c>
      <c r="R7" s="8">
        <v>22341374</v>
      </c>
      <c r="S7" s="8"/>
      <c r="T7" s="8"/>
      <c r="U7" s="8"/>
      <c r="V7" s="8"/>
      <c r="W7" s="8">
        <v>79735840</v>
      </c>
      <c r="X7" s="8">
        <v>97405532</v>
      </c>
      <c r="Y7" s="8">
        <v>-17669692</v>
      </c>
      <c r="Z7" s="2">
        <v>-18.14</v>
      </c>
      <c r="AA7" s="6">
        <v>112432629</v>
      </c>
    </row>
    <row r="8" spans="1:27" ht="13.5">
      <c r="A8" s="25" t="s">
        <v>34</v>
      </c>
      <c r="B8" s="24"/>
      <c r="C8" s="6">
        <v>65000391</v>
      </c>
      <c r="D8" s="6"/>
      <c r="E8" s="7">
        <v>76094486</v>
      </c>
      <c r="F8" s="8">
        <v>76005486</v>
      </c>
      <c r="G8" s="8">
        <v>5980113</v>
      </c>
      <c r="H8" s="8">
        <v>6954142</v>
      </c>
      <c r="I8" s="8">
        <v>7393654</v>
      </c>
      <c r="J8" s="8">
        <v>20327909</v>
      </c>
      <c r="K8" s="8">
        <v>7511302</v>
      </c>
      <c r="L8" s="8">
        <v>6480366</v>
      </c>
      <c r="M8" s="8">
        <v>6830709</v>
      </c>
      <c r="N8" s="8">
        <v>20822377</v>
      </c>
      <c r="O8" s="8">
        <v>7343716</v>
      </c>
      <c r="P8" s="8">
        <v>7337749</v>
      </c>
      <c r="Q8" s="8">
        <v>13188036</v>
      </c>
      <c r="R8" s="8">
        <v>27869501</v>
      </c>
      <c r="S8" s="8"/>
      <c r="T8" s="8"/>
      <c r="U8" s="8"/>
      <c r="V8" s="8"/>
      <c r="W8" s="8">
        <v>69019787</v>
      </c>
      <c r="X8" s="8">
        <v>56306589</v>
      </c>
      <c r="Y8" s="8">
        <v>12713198</v>
      </c>
      <c r="Z8" s="2">
        <v>22.58</v>
      </c>
      <c r="AA8" s="6">
        <v>76005486</v>
      </c>
    </row>
    <row r="9" spans="1:27" ht="13.5">
      <c r="A9" s="25" t="s">
        <v>35</v>
      </c>
      <c r="B9" s="24"/>
      <c r="C9" s="6">
        <v>49761466</v>
      </c>
      <c r="D9" s="6"/>
      <c r="E9" s="7">
        <v>69536000</v>
      </c>
      <c r="F9" s="8">
        <v>56336000</v>
      </c>
      <c r="G9" s="8">
        <v>6039535</v>
      </c>
      <c r="H9" s="8">
        <v>5989947</v>
      </c>
      <c r="I9" s="8">
        <v>6051673</v>
      </c>
      <c r="J9" s="8">
        <v>18081155</v>
      </c>
      <c r="K9" s="8">
        <v>6079533</v>
      </c>
      <c r="L9" s="8">
        <v>6062210</v>
      </c>
      <c r="M9" s="8">
        <v>6081229</v>
      </c>
      <c r="N9" s="8">
        <v>18222972</v>
      </c>
      <c r="O9" s="8">
        <v>6057748</v>
      </c>
      <c r="P9" s="8">
        <v>6074058</v>
      </c>
      <c r="Q9" s="8">
        <v>12163633</v>
      </c>
      <c r="R9" s="8">
        <v>24295439</v>
      </c>
      <c r="S9" s="8"/>
      <c r="T9" s="8"/>
      <c r="U9" s="8"/>
      <c r="V9" s="8"/>
      <c r="W9" s="8">
        <v>60599566</v>
      </c>
      <c r="X9" s="8">
        <v>46667796</v>
      </c>
      <c r="Y9" s="8">
        <v>13931770</v>
      </c>
      <c r="Z9" s="2">
        <v>29.85</v>
      </c>
      <c r="AA9" s="6">
        <v>56336000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4934003</v>
      </c>
      <c r="D11" s="6"/>
      <c r="E11" s="7">
        <v>3186572</v>
      </c>
      <c r="F11" s="8">
        <v>2796038</v>
      </c>
      <c r="G11" s="8">
        <v>169807</v>
      </c>
      <c r="H11" s="8">
        <v>232003</v>
      </c>
      <c r="I11" s="8">
        <v>314685</v>
      </c>
      <c r="J11" s="8">
        <v>716495</v>
      </c>
      <c r="K11" s="8">
        <v>165091</v>
      </c>
      <c r="L11" s="8">
        <v>301448</v>
      </c>
      <c r="M11" s="8">
        <v>239955</v>
      </c>
      <c r="N11" s="8">
        <v>706494</v>
      </c>
      <c r="O11" s="8">
        <v>252706</v>
      </c>
      <c r="P11" s="8">
        <v>221431</v>
      </c>
      <c r="Q11" s="8">
        <v>412073</v>
      </c>
      <c r="R11" s="8">
        <v>886210</v>
      </c>
      <c r="S11" s="8"/>
      <c r="T11" s="8"/>
      <c r="U11" s="8"/>
      <c r="V11" s="8"/>
      <c r="W11" s="8">
        <v>2309199</v>
      </c>
      <c r="X11" s="8">
        <v>2281345</v>
      </c>
      <c r="Y11" s="8">
        <v>27854</v>
      </c>
      <c r="Z11" s="2">
        <v>1.22</v>
      </c>
      <c r="AA11" s="6">
        <v>2796038</v>
      </c>
    </row>
    <row r="12" spans="1:27" ht="13.5">
      <c r="A12" s="25" t="s">
        <v>37</v>
      </c>
      <c r="B12" s="29"/>
      <c r="C12" s="6">
        <v>27348842</v>
      </c>
      <c r="D12" s="6"/>
      <c r="E12" s="7">
        <v>19122069</v>
      </c>
      <c r="F12" s="8">
        <v>19122069</v>
      </c>
      <c r="G12" s="8"/>
      <c r="H12" s="8">
        <v>379682</v>
      </c>
      <c r="I12" s="8">
        <v>2380826</v>
      </c>
      <c r="J12" s="8">
        <v>2760508</v>
      </c>
      <c r="K12" s="8">
        <v>1807087</v>
      </c>
      <c r="L12" s="8">
        <v>2039714</v>
      </c>
      <c r="M12" s="8">
        <v>94671</v>
      </c>
      <c r="N12" s="8">
        <v>3941472</v>
      </c>
      <c r="O12" s="8">
        <v>1385131</v>
      </c>
      <c r="P12" s="8">
        <v>1333705</v>
      </c>
      <c r="Q12" s="8">
        <v>55699</v>
      </c>
      <c r="R12" s="8">
        <v>2774535</v>
      </c>
      <c r="S12" s="8"/>
      <c r="T12" s="8"/>
      <c r="U12" s="8"/>
      <c r="V12" s="8"/>
      <c r="W12" s="8">
        <v>9476515</v>
      </c>
      <c r="X12" s="8">
        <v>4252622</v>
      </c>
      <c r="Y12" s="8">
        <v>5223893</v>
      </c>
      <c r="Z12" s="2">
        <v>122.84</v>
      </c>
      <c r="AA12" s="6">
        <v>19122069</v>
      </c>
    </row>
    <row r="13" spans="1:27" ht="13.5">
      <c r="A13" s="23" t="s">
        <v>38</v>
      </c>
      <c r="B13" s="29"/>
      <c r="C13" s="6">
        <v>519663315</v>
      </c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3.5">
      <c r="A14" s="23" t="s">
        <v>39</v>
      </c>
      <c r="B14" s="29"/>
      <c r="C14" s="6">
        <v>3934</v>
      </c>
      <c r="D14" s="6"/>
      <c r="E14" s="7">
        <v>5260</v>
      </c>
      <c r="F14" s="8">
        <v>3260</v>
      </c>
      <c r="G14" s="8"/>
      <c r="H14" s="8"/>
      <c r="I14" s="8">
        <v>607</v>
      </c>
      <c r="J14" s="8">
        <v>607</v>
      </c>
      <c r="K14" s="8"/>
      <c r="L14" s="8"/>
      <c r="M14" s="8">
        <v>607</v>
      </c>
      <c r="N14" s="8">
        <v>607</v>
      </c>
      <c r="O14" s="8"/>
      <c r="P14" s="8"/>
      <c r="Q14" s="8"/>
      <c r="R14" s="8"/>
      <c r="S14" s="8"/>
      <c r="T14" s="8"/>
      <c r="U14" s="8"/>
      <c r="V14" s="8"/>
      <c r="W14" s="8">
        <v>1214</v>
      </c>
      <c r="X14" s="8">
        <v>3146</v>
      </c>
      <c r="Y14" s="8">
        <v>-1932</v>
      </c>
      <c r="Z14" s="2">
        <v>-61.41</v>
      </c>
      <c r="AA14" s="6">
        <v>3260</v>
      </c>
    </row>
    <row r="15" spans="1:27" ht="13.5">
      <c r="A15" s="23" t="s">
        <v>40</v>
      </c>
      <c r="B15" s="29"/>
      <c r="C15" s="6">
        <v>40065745</v>
      </c>
      <c r="D15" s="6"/>
      <c r="E15" s="7">
        <v>35245391</v>
      </c>
      <c r="F15" s="8">
        <v>55245391</v>
      </c>
      <c r="G15" s="8">
        <v>3586882</v>
      </c>
      <c r="H15" s="8">
        <v>2366595</v>
      </c>
      <c r="I15" s="8">
        <v>3598060</v>
      </c>
      <c r="J15" s="8">
        <v>9551537</v>
      </c>
      <c r="K15" s="8">
        <v>3798737</v>
      </c>
      <c r="L15" s="8">
        <v>4041895</v>
      </c>
      <c r="M15" s="8">
        <v>4349769</v>
      </c>
      <c r="N15" s="8">
        <v>12190401</v>
      </c>
      <c r="O15" s="8">
        <v>4251922</v>
      </c>
      <c r="P15" s="8">
        <v>4199299</v>
      </c>
      <c r="Q15" s="8">
        <v>2021653</v>
      </c>
      <c r="R15" s="8">
        <v>10472874</v>
      </c>
      <c r="S15" s="8"/>
      <c r="T15" s="8"/>
      <c r="U15" s="8"/>
      <c r="V15" s="8"/>
      <c r="W15" s="8">
        <v>32214812</v>
      </c>
      <c r="X15" s="8">
        <v>34233055</v>
      </c>
      <c r="Y15" s="8">
        <v>-2018243</v>
      </c>
      <c r="Z15" s="2">
        <v>-5.9</v>
      </c>
      <c r="AA15" s="6">
        <v>55245391</v>
      </c>
    </row>
    <row r="16" spans="1:27" ht="13.5">
      <c r="A16" s="23" t="s">
        <v>41</v>
      </c>
      <c r="B16" s="29"/>
      <c r="C16" s="6">
        <v>16139367</v>
      </c>
      <c r="D16" s="6"/>
      <c r="E16" s="7">
        <v>12622907</v>
      </c>
      <c r="F16" s="8">
        <v>11198107</v>
      </c>
      <c r="G16" s="8">
        <v>3051909</v>
      </c>
      <c r="H16" s="8">
        <v>628846</v>
      </c>
      <c r="I16" s="8">
        <v>272018</v>
      </c>
      <c r="J16" s="8">
        <v>3952773</v>
      </c>
      <c r="K16" s="8">
        <v>1373631</v>
      </c>
      <c r="L16" s="8">
        <v>1275501</v>
      </c>
      <c r="M16" s="8">
        <v>1297321</v>
      </c>
      <c r="N16" s="8">
        <v>3946453</v>
      </c>
      <c r="O16" s="8">
        <v>-26570</v>
      </c>
      <c r="P16" s="8">
        <v>1596409</v>
      </c>
      <c r="Q16" s="8">
        <v>-122320</v>
      </c>
      <c r="R16" s="8">
        <v>1447519</v>
      </c>
      <c r="S16" s="8"/>
      <c r="T16" s="8"/>
      <c r="U16" s="8"/>
      <c r="V16" s="8"/>
      <c r="W16" s="8">
        <v>9346745</v>
      </c>
      <c r="X16" s="8">
        <v>10707260</v>
      </c>
      <c r="Y16" s="8">
        <v>-1360515</v>
      </c>
      <c r="Z16" s="2">
        <v>-12.71</v>
      </c>
      <c r="AA16" s="6">
        <v>11198107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260807113</v>
      </c>
      <c r="D18" s="6"/>
      <c r="E18" s="7">
        <v>266968500</v>
      </c>
      <c r="F18" s="8">
        <v>266968500</v>
      </c>
      <c r="G18" s="8"/>
      <c r="H18" s="8">
        <v>107474000</v>
      </c>
      <c r="I18" s="8"/>
      <c r="J18" s="8">
        <v>107474000</v>
      </c>
      <c r="K18" s="8"/>
      <c r="L18" s="8">
        <v>3154395</v>
      </c>
      <c r="M18" s="8">
        <v>85403243</v>
      </c>
      <c r="N18" s="8">
        <v>88557638</v>
      </c>
      <c r="O18" s="8">
        <v>1271649</v>
      </c>
      <c r="P18" s="8"/>
      <c r="Q18" s="8">
        <v>3524634</v>
      </c>
      <c r="R18" s="8">
        <v>4796283</v>
      </c>
      <c r="S18" s="8"/>
      <c r="T18" s="8"/>
      <c r="U18" s="8"/>
      <c r="V18" s="8"/>
      <c r="W18" s="8">
        <v>200827921</v>
      </c>
      <c r="X18" s="8">
        <v>200226375</v>
      </c>
      <c r="Y18" s="8">
        <v>601546</v>
      </c>
      <c r="Z18" s="2">
        <v>0.3</v>
      </c>
      <c r="AA18" s="6">
        <v>266968500</v>
      </c>
    </row>
    <row r="19" spans="1:27" ht="13.5">
      <c r="A19" s="23" t="s">
        <v>44</v>
      </c>
      <c r="B19" s="29"/>
      <c r="C19" s="6">
        <v>20021227</v>
      </c>
      <c r="D19" s="6"/>
      <c r="E19" s="7">
        <v>5718127</v>
      </c>
      <c r="F19" s="26">
        <v>5510112</v>
      </c>
      <c r="G19" s="26">
        <v>-8861650</v>
      </c>
      <c r="H19" s="26">
        <v>222977</v>
      </c>
      <c r="I19" s="26">
        <v>125558</v>
      </c>
      <c r="J19" s="26">
        <v>-8513115</v>
      </c>
      <c r="K19" s="26">
        <v>410709</v>
      </c>
      <c r="L19" s="26">
        <v>329578</v>
      </c>
      <c r="M19" s="26">
        <v>146118</v>
      </c>
      <c r="N19" s="26">
        <v>886405</v>
      </c>
      <c r="O19" s="26">
        <v>380550</v>
      </c>
      <c r="P19" s="26">
        <v>608519</v>
      </c>
      <c r="Q19" s="26">
        <v>213359</v>
      </c>
      <c r="R19" s="26">
        <v>1202428</v>
      </c>
      <c r="S19" s="26"/>
      <c r="T19" s="26"/>
      <c r="U19" s="26"/>
      <c r="V19" s="26"/>
      <c r="W19" s="26">
        <v>-6424282</v>
      </c>
      <c r="X19" s="26">
        <v>4343141</v>
      </c>
      <c r="Y19" s="26">
        <v>-10767423</v>
      </c>
      <c r="Z19" s="27">
        <v>-247.92</v>
      </c>
      <c r="AA19" s="28">
        <v>5510112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1619989011</v>
      </c>
      <c r="D21" s="33">
        <f t="shared" si="0"/>
        <v>0</v>
      </c>
      <c r="E21" s="34">
        <f t="shared" si="0"/>
        <v>1715897285</v>
      </c>
      <c r="F21" s="35">
        <f t="shared" si="0"/>
        <v>1664475177</v>
      </c>
      <c r="G21" s="35">
        <f t="shared" si="0"/>
        <v>110433503</v>
      </c>
      <c r="H21" s="35">
        <f t="shared" si="0"/>
        <v>237679110</v>
      </c>
      <c r="I21" s="35">
        <f t="shared" si="0"/>
        <v>122968300</v>
      </c>
      <c r="J21" s="35">
        <f t="shared" si="0"/>
        <v>471080913</v>
      </c>
      <c r="K21" s="35">
        <f t="shared" si="0"/>
        <v>109456126</v>
      </c>
      <c r="L21" s="35">
        <f t="shared" si="0"/>
        <v>113697506</v>
      </c>
      <c r="M21" s="35">
        <f t="shared" si="0"/>
        <v>192957715</v>
      </c>
      <c r="N21" s="35">
        <f t="shared" si="0"/>
        <v>416111347</v>
      </c>
      <c r="O21" s="35">
        <f t="shared" si="0"/>
        <v>101562893</v>
      </c>
      <c r="P21" s="35">
        <f t="shared" si="0"/>
        <v>124910848</v>
      </c>
      <c r="Q21" s="35">
        <f t="shared" si="0"/>
        <v>147179454</v>
      </c>
      <c r="R21" s="35">
        <f t="shared" si="0"/>
        <v>373653195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1260845455</v>
      </c>
      <c r="X21" s="35">
        <f t="shared" si="0"/>
        <v>1211473062</v>
      </c>
      <c r="Y21" s="35">
        <f t="shared" si="0"/>
        <v>49372393</v>
      </c>
      <c r="Z21" s="36">
        <f>+IF(X21&lt;&gt;0,+(Y21/X21)*100,0)</f>
        <v>4.075401636953608</v>
      </c>
      <c r="AA21" s="33">
        <f>SUM(AA5:AA20)</f>
        <v>1664475177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425265201</v>
      </c>
      <c r="D24" s="6"/>
      <c r="E24" s="7">
        <v>486781791</v>
      </c>
      <c r="F24" s="8">
        <v>511020660</v>
      </c>
      <c r="G24" s="8">
        <v>536900</v>
      </c>
      <c r="H24" s="8">
        <v>640325</v>
      </c>
      <c r="I24" s="8">
        <v>634001</v>
      </c>
      <c r="J24" s="8">
        <v>1811226</v>
      </c>
      <c r="K24" s="8">
        <v>893884</v>
      </c>
      <c r="L24" s="8">
        <v>726465</v>
      </c>
      <c r="M24" s="8">
        <v>518125</v>
      </c>
      <c r="N24" s="8">
        <v>2138474</v>
      </c>
      <c r="O24" s="8">
        <v>571076</v>
      </c>
      <c r="P24" s="8">
        <v>39358783</v>
      </c>
      <c r="Q24" s="8">
        <v>84864220</v>
      </c>
      <c r="R24" s="8">
        <v>124794079</v>
      </c>
      <c r="S24" s="8"/>
      <c r="T24" s="8"/>
      <c r="U24" s="8"/>
      <c r="V24" s="8"/>
      <c r="W24" s="8">
        <v>128743779</v>
      </c>
      <c r="X24" s="8">
        <v>374691516</v>
      </c>
      <c r="Y24" s="8">
        <v>-245947737</v>
      </c>
      <c r="Z24" s="2">
        <v>-65.64</v>
      </c>
      <c r="AA24" s="6">
        <v>511020660</v>
      </c>
    </row>
    <row r="25" spans="1:27" ht="13.5">
      <c r="A25" s="25" t="s">
        <v>49</v>
      </c>
      <c r="B25" s="24"/>
      <c r="C25" s="6">
        <v>26461496</v>
      </c>
      <c r="D25" s="6"/>
      <c r="E25" s="7">
        <v>34243749</v>
      </c>
      <c r="F25" s="8">
        <v>34243749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v>18097723</v>
      </c>
      <c r="R25" s="8">
        <v>18097723</v>
      </c>
      <c r="S25" s="8"/>
      <c r="T25" s="8"/>
      <c r="U25" s="8"/>
      <c r="V25" s="8"/>
      <c r="W25" s="8">
        <v>18097723</v>
      </c>
      <c r="X25" s="8">
        <v>25682814</v>
      </c>
      <c r="Y25" s="8">
        <v>-7585091</v>
      </c>
      <c r="Z25" s="2">
        <v>-29.53</v>
      </c>
      <c r="AA25" s="6">
        <v>34243749</v>
      </c>
    </row>
    <row r="26" spans="1:27" ht="13.5">
      <c r="A26" s="25" t="s">
        <v>50</v>
      </c>
      <c r="B26" s="24"/>
      <c r="C26" s="6">
        <v>276782514</v>
      </c>
      <c r="D26" s="6"/>
      <c r="E26" s="7">
        <v>31223360</v>
      </c>
      <c r="F26" s="8">
        <v>31223360</v>
      </c>
      <c r="G26" s="8">
        <v>2601994</v>
      </c>
      <c r="H26" s="8">
        <v>2601938</v>
      </c>
      <c r="I26" s="8">
        <v>2601943</v>
      </c>
      <c r="J26" s="8">
        <v>7805875</v>
      </c>
      <c r="K26" s="8">
        <v>2601943</v>
      </c>
      <c r="L26" s="8">
        <v>2601943</v>
      </c>
      <c r="M26" s="8">
        <v>2602184</v>
      </c>
      <c r="N26" s="8">
        <v>7806070</v>
      </c>
      <c r="O26" s="8">
        <v>2601900</v>
      </c>
      <c r="P26" s="8">
        <v>2601904</v>
      </c>
      <c r="Q26" s="8">
        <v>2601903</v>
      </c>
      <c r="R26" s="8">
        <v>7805707</v>
      </c>
      <c r="S26" s="8"/>
      <c r="T26" s="8"/>
      <c r="U26" s="8"/>
      <c r="V26" s="8"/>
      <c r="W26" s="8">
        <v>23417652</v>
      </c>
      <c r="X26" s="8">
        <v>23417523</v>
      </c>
      <c r="Y26" s="8">
        <v>129</v>
      </c>
      <c r="Z26" s="2"/>
      <c r="AA26" s="6">
        <v>31223360</v>
      </c>
    </row>
    <row r="27" spans="1:27" ht="13.5">
      <c r="A27" s="25" t="s">
        <v>51</v>
      </c>
      <c r="B27" s="24"/>
      <c r="C27" s="6">
        <v>235992074</v>
      </c>
      <c r="D27" s="6"/>
      <c r="E27" s="7">
        <v>251386792</v>
      </c>
      <c r="F27" s="8">
        <v>264937109</v>
      </c>
      <c r="G27" s="8"/>
      <c r="H27" s="8"/>
      <c r="I27" s="8"/>
      <c r="J27" s="8"/>
      <c r="K27" s="8">
        <v>24896</v>
      </c>
      <c r="L27" s="8">
        <v>41300</v>
      </c>
      <c r="M27" s="8">
        <v>38200</v>
      </c>
      <c r="N27" s="8">
        <v>104396</v>
      </c>
      <c r="O27" s="8">
        <v>46500</v>
      </c>
      <c r="P27" s="8"/>
      <c r="Q27" s="8"/>
      <c r="R27" s="8">
        <v>46500</v>
      </c>
      <c r="S27" s="8"/>
      <c r="T27" s="8"/>
      <c r="U27" s="8"/>
      <c r="V27" s="8"/>
      <c r="W27" s="8">
        <v>150896</v>
      </c>
      <c r="X27" s="8">
        <v>193942253</v>
      </c>
      <c r="Y27" s="8">
        <v>-193791357</v>
      </c>
      <c r="Z27" s="2">
        <v>-99.92</v>
      </c>
      <c r="AA27" s="6">
        <v>264937109</v>
      </c>
    </row>
    <row r="28" spans="1:27" ht="13.5">
      <c r="A28" s="25" t="s">
        <v>52</v>
      </c>
      <c r="B28" s="24"/>
      <c r="C28" s="6">
        <v>1818446</v>
      </c>
      <c r="D28" s="6"/>
      <c r="E28" s="7">
        <v>40000</v>
      </c>
      <c r="F28" s="8">
        <v>40000</v>
      </c>
      <c r="G28" s="8"/>
      <c r="H28" s="8"/>
      <c r="I28" s="8"/>
      <c r="J28" s="8"/>
      <c r="K28" s="8"/>
      <c r="L28" s="8"/>
      <c r="M28" s="8"/>
      <c r="N28" s="8"/>
      <c r="O28" s="8"/>
      <c r="P28" s="8">
        <v>4426</v>
      </c>
      <c r="Q28" s="8"/>
      <c r="R28" s="8">
        <v>4426</v>
      </c>
      <c r="S28" s="8"/>
      <c r="T28" s="8"/>
      <c r="U28" s="8"/>
      <c r="V28" s="8"/>
      <c r="W28" s="8">
        <v>4426</v>
      </c>
      <c r="X28" s="8">
        <v>30001</v>
      </c>
      <c r="Y28" s="8">
        <v>-25575</v>
      </c>
      <c r="Z28" s="2">
        <v>-85.25</v>
      </c>
      <c r="AA28" s="6">
        <v>40000</v>
      </c>
    </row>
    <row r="29" spans="1:27" ht="13.5">
      <c r="A29" s="25" t="s">
        <v>53</v>
      </c>
      <c r="B29" s="24"/>
      <c r="C29" s="6">
        <v>477526732</v>
      </c>
      <c r="D29" s="6"/>
      <c r="E29" s="7">
        <v>545400000</v>
      </c>
      <c r="F29" s="8">
        <v>545400000</v>
      </c>
      <c r="G29" s="8">
        <v>6590387</v>
      </c>
      <c r="H29" s="8">
        <v>60849634</v>
      </c>
      <c r="I29" s="8">
        <v>78758794</v>
      </c>
      <c r="J29" s="8">
        <v>146198815</v>
      </c>
      <c r="K29" s="8">
        <v>45517504</v>
      </c>
      <c r="L29" s="8">
        <v>43440293</v>
      </c>
      <c r="M29" s="8">
        <v>39169968</v>
      </c>
      <c r="N29" s="8">
        <v>128127765</v>
      </c>
      <c r="O29" s="8">
        <v>32960724</v>
      </c>
      <c r="P29" s="8">
        <v>34541768</v>
      </c>
      <c r="Q29" s="8">
        <v>43420763</v>
      </c>
      <c r="R29" s="8">
        <v>110923255</v>
      </c>
      <c r="S29" s="8"/>
      <c r="T29" s="8"/>
      <c r="U29" s="8"/>
      <c r="V29" s="8"/>
      <c r="W29" s="8">
        <v>385249835</v>
      </c>
      <c r="X29" s="8">
        <v>409050000</v>
      </c>
      <c r="Y29" s="8">
        <v>-23800165</v>
      </c>
      <c r="Z29" s="2">
        <v>-5.82</v>
      </c>
      <c r="AA29" s="6">
        <v>545400000</v>
      </c>
    </row>
    <row r="30" spans="1:27" ht="13.5">
      <c r="A30" s="25" t="s">
        <v>54</v>
      </c>
      <c r="B30" s="24"/>
      <c r="C30" s="6">
        <v>832361</v>
      </c>
      <c r="D30" s="6"/>
      <c r="E30" s="7">
        <v>1669907</v>
      </c>
      <c r="F30" s="8">
        <v>8133078</v>
      </c>
      <c r="G30" s="8">
        <v>81170</v>
      </c>
      <c r="H30" s="8">
        <v>174243</v>
      </c>
      <c r="I30" s="8">
        <v>53730</v>
      </c>
      <c r="J30" s="8">
        <v>309143</v>
      </c>
      <c r="K30" s="8">
        <v>-41173</v>
      </c>
      <c r="L30" s="8">
        <v>263796</v>
      </c>
      <c r="M30" s="8">
        <v>340776</v>
      </c>
      <c r="N30" s="8">
        <v>563399</v>
      </c>
      <c r="O30" s="8">
        <v>290112</v>
      </c>
      <c r="P30" s="8">
        <v>952225</v>
      </c>
      <c r="Q30" s="8">
        <v>1452648</v>
      </c>
      <c r="R30" s="8">
        <v>2694985</v>
      </c>
      <c r="S30" s="8"/>
      <c r="T30" s="8"/>
      <c r="U30" s="8"/>
      <c r="V30" s="8"/>
      <c r="W30" s="8">
        <v>3567527</v>
      </c>
      <c r="X30" s="8">
        <v>5948343</v>
      </c>
      <c r="Y30" s="8">
        <v>-2380816</v>
      </c>
      <c r="Z30" s="2">
        <v>-40.02</v>
      </c>
      <c r="AA30" s="6">
        <v>8133078</v>
      </c>
    </row>
    <row r="31" spans="1:27" ht="13.5">
      <c r="A31" s="25" t="s">
        <v>55</v>
      </c>
      <c r="B31" s="24"/>
      <c r="C31" s="6">
        <v>185866933</v>
      </c>
      <c r="D31" s="6"/>
      <c r="E31" s="7">
        <v>299032475</v>
      </c>
      <c r="F31" s="8">
        <v>323557519</v>
      </c>
      <c r="G31" s="8">
        <v>6997005</v>
      </c>
      <c r="H31" s="8">
        <v>12410618</v>
      </c>
      <c r="I31" s="8">
        <v>8019736</v>
      </c>
      <c r="J31" s="8">
        <v>27427359</v>
      </c>
      <c r="K31" s="8">
        <v>14418780</v>
      </c>
      <c r="L31" s="8">
        <v>26529883</v>
      </c>
      <c r="M31" s="8">
        <v>10191404</v>
      </c>
      <c r="N31" s="8">
        <v>51140067</v>
      </c>
      <c r="O31" s="8">
        <v>8713260</v>
      </c>
      <c r="P31" s="8">
        <v>13690579</v>
      </c>
      <c r="Q31" s="8">
        <v>23402791</v>
      </c>
      <c r="R31" s="8">
        <v>45806630</v>
      </c>
      <c r="S31" s="8"/>
      <c r="T31" s="8"/>
      <c r="U31" s="8"/>
      <c r="V31" s="8"/>
      <c r="W31" s="8">
        <v>124374056</v>
      </c>
      <c r="X31" s="8">
        <v>240074623</v>
      </c>
      <c r="Y31" s="8">
        <v>-115700567</v>
      </c>
      <c r="Z31" s="2">
        <v>-48.19</v>
      </c>
      <c r="AA31" s="6">
        <v>323557519</v>
      </c>
    </row>
    <row r="32" spans="1:27" ht="13.5">
      <c r="A32" s="25" t="s">
        <v>43</v>
      </c>
      <c r="B32" s="24"/>
      <c r="C32" s="6">
        <v>755183</v>
      </c>
      <c r="D32" s="6"/>
      <c r="E32" s="7">
        <v>660400</v>
      </c>
      <c r="F32" s="8">
        <v>1670400</v>
      </c>
      <c r="G32" s="8">
        <v>3716991</v>
      </c>
      <c r="H32" s="8">
        <v>3739536</v>
      </c>
      <c r="I32" s="8">
        <v>3706635</v>
      </c>
      <c r="J32" s="8">
        <v>11163162</v>
      </c>
      <c r="K32" s="8">
        <v>3668293</v>
      </c>
      <c r="L32" s="8">
        <v>3812814</v>
      </c>
      <c r="M32" s="8">
        <v>3772300</v>
      </c>
      <c r="N32" s="8">
        <v>11253407</v>
      </c>
      <c r="O32" s="8">
        <v>3814110</v>
      </c>
      <c r="P32" s="8">
        <v>3811302</v>
      </c>
      <c r="Q32" s="8">
        <v>3734499</v>
      </c>
      <c r="R32" s="8">
        <v>11359911</v>
      </c>
      <c r="S32" s="8"/>
      <c r="T32" s="8"/>
      <c r="U32" s="8"/>
      <c r="V32" s="8"/>
      <c r="W32" s="8">
        <v>33776480</v>
      </c>
      <c r="X32" s="8">
        <v>568252</v>
      </c>
      <c r="Y32" s="8">
        <v>33208228</v>
      </c>
      <c r="Z32" s="2">
        <v>5843.93</v>
      </c>
      <c r="AA32" s="6">
        <v>1670400</v>
      </c>
    </row>
    <row r="33" spans="1:27" ht="13.5">
      <c r="A33" s="25" t="s">
        <v>56</v>
      </c>
      <c r="B33" s="24"/>
      <c r="C33" s="6">
        <v>95024149</v>
      </c>
      <c r="D33" s="6"/>
      <c r="E33" s="7">
        <v>168409956</v>
      </c>
      <c r="F33" s="8">
        <v>178564544</v>
      </c>
      <c r="G33" s="8">
        <v>2383628</v>
      </c>
      <c r="H33" s="8">
        <v>4901909</v>
      </c>
      <c r="I33" s="8">
        <v>13788035</v>
      </c>
      <c r="J33" s="8">
        <v>21073572</v>
      </c>
      <c r="K33" s="8">
        <v>5988359</v>
      </c>
      <c r="L33" s="8">
        <v>11381373</v>
      </c>
      <c r="M33" s="8">
        <v>6047695</v>
      </c>
      <c r="N33" s="8">
        <v>23417427</v>
      </c>
      <c r="O33" s="8">
        <v>5519439</v>
      </c>
      <c r="P33" s="8">
        <v>4420720</v>
      </c>
      <c r="Q33" s="8">
        <v>11127230</v>
      </c>
      <c r="R33" s="8">
        <v>21067389</v>
      </c>
      <c r="S33" s="8"/>
      <c r="T33" s="8"/>
      <c r="U33" s="8"/>
      <c r="V33" s="8"/>
      <c r="W33" s="8">
        <v>65558388</v>
      </c>
      <c r="X33" s="8">
        <v>98437345</v>
      </c>
      <c r="Y33" s="8">
        <v>-32878957</v>
      </c>
      <c r="Z33" s="2">
        <v>-33.4</v>
      </c>
      <c r="AA33" s="6">
        <v>178564544</v>
      </c>
    </row>
    <row r="34" spans="1:27" ht="13.5">
      <c r="A34" s="23" t="s">
        <v>57</v>
      </c>
      <c r="B34" s="29"/>
      <c r="C34" s="6">
        <v>17391978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1743717067</v>
      </c>
      <c r="D35" s="33">
        <f>SUM(D24:D34)</f>
        <v>0</v>
      </c>
      <c r="E35" s="34">
        <f t="shared" si="1"/>
        <v>1818848430</v>
      </c>
      <c r="F35" s="35">
        <f t="shared" si="1"/>
        <v>1898790419</v>
      </c>
      <c r="G35" s="35">
        <f t="shared" si="1"/>
        <v>22908075</v>
      </c>
      <c r="H35" s="35">
        <f t="shared" si="1"/>
        <v>85318203</v>
      </c>
      <c r="I35" s="35">
        <f t="shared" si="1"/>
        <v>107562874</v>
      </c>
      <c r="J35" s="35">
        <f t="shared" si="1"/>
        <v>215789152</v>
      </c>
      <c r="K35" s="35">
        <f t="shared" si="1"/>
        <v>73072486</v>
      </c>
      <c r="L35" s="35">
        <f t="shared" si="1"/>
        <v>88797867</v>
      </c>
      <c r="M35" s="35">
        <f t="shared" si="1"/>
        <v>62680652</v>
      </c>
      <c r="N35" s="35">
        <f t="shared" si="1"/>
        <v>224551005</v>
      </c>
      <c r="O35" s="35">
        <f t="shared" si="1"/>
        <v>54517121</v>
      </c>
      <c r="P35" s="35">
        <f t="shared" si="1"/>
        <v>99381707</v>
      </c>
      <c r="Q35" s="35">
        <f t="shared" si="1"/>
        <v>188701777</v>
      </c>
      <c r="R35" s="35">
        <f t="shared" si="1"/>
        <v>342600605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782940762</v>
      </c>
      <c r="X35" s="35">
        <f t="shared" si="1"/>
        <v>1371842670</v>
      </c>
      <c r="Y35" s="35">
        <f t="shared" si="1"/>
        <v>-588901908</v>
      </c>
      <c r="Z35" s="36">
        <f>+IF(X35&lt;&gt;0,+(Y35/X35)*100,0)</f>
        <v>-42.92780220927229</v>
      </c>
      <c r="AA35" s="33">
        <f>SUM(AA24:AA34)</f>
        <v>1898790419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-123728056</v>
      </c>
      <c r="D37" s="46">
        <f>+D21-D35</f>
        <v>0</v>
      </c>
      <c r="E37" s="47">
        <f t="shared" si="2"/>
        <v>-102951145</v>
      </c>
      <c r="F37" s="48">
        <f t="shared" si="2"/>
        <v>-234315242</v>
      </c>
      <c r="G37" s="48">
        <f t="shared" si="2"/>
        <v>87525428</v>
      </c>
      <c r="H37" s="48">
        <f t="shared" si="2"/>
        <v>152360907</v>
      </c>
      <c r="I37" s="48">
        <f t="shared" si="2"/>
        <v>15405426</v>
      </c>
      <c r="J37" s="48">
        <f t="shared" si="2"/>
        <v>255291761</v>
      </c>
      <c r="K37" s="48">
        <f t="shared" si="2"/>
        <v>36383640</v>
      </c>
      <c r="L37" s="48">
        <f t="shared" si="2"/>
        <v>24899639</v>
      </c>
      <c r="M37" s="48">
        <f t="shared" si="2"/>
        <v>130277063</v>
      </c>
      <c r="N37" s="48">
        <f t="shared" si="2"/>
        <v>191560342</v>
      </c>
      <c r="O37" s="48">
        <f t="shared" si="2"/>
        <v>47045772</v>
      </c>
      <c r="P37" s="48">
        <f t="shared" si="2"/>
        <v>25529141</v>
      </c>
      <c r="Q37" s="48">
        <f t="shared" si="2"/>
        <v>-41522323</v>
      </c>
      <c r="R37" s="48">
        <f t="shared" si="2"/>
        <v>31052590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477904693</v>
      </c>
      <c r="X37" s="48">
        <f>IF(F21=F35,0,X21-X35)</f>
        <v>-160369608</v>
      </c>
      <c r="Y37" s="48">
        <f t="shared" si="2"/>
        <v>638274301</v>
      </c>
      <c r="Z37" s="49">
        <f>+IF(X37&lt;&gt;0,+(Y37/X37)*100,0)</f>
        <v>-398.0020335274499</v>
      </c>
      <c r="AA37" s="46">
        <f>+AA21-AA35</f>
        <v>-234315242</v>
      </c>
    </row>
    <row r="38" spans="1:27" ht="22.5" customHeight="1">
      <c r="A38" s="50" t="s">
        <v>60</v>
      </c>
      <c r="B38" s="29"/>
      <c r="C38" s="6">
        <v>107592767</v>
      </c>
      <c r="D38" s="6"/>
      <c r="E38" s="7">
        <v>177610000</v>
      </c>
      <c r="F38" s="8">
        <v>157610000</v>
      </c>
      <c r="G38" s="8"/>
      <c r="H38" s="8"/>
      <c r="I38" s="8"/>
      <c r="J38" s="8"/>
      <c r="K38" s="8"/>
      <c r="L38" s="8">
        <v>20357442</v>
      </c>
      <c r="M38" s="8"/>
      <c r="N38" s="8">
        <v>20357442</v>
      </c>
      <c r="O38" s="8">
        <v>16043865</v>
      </c>
      <c r="P38" s="8"/>
      <c r="Q38" s="8">
        <v>8719311</v>
      </c>
      <c r="R38" s="8">
        <v>24763176</v>
      </c>
      <c r="S38" s="8"/>
      <c r="T38" s="8"/>
      <c r="U38" s="8"/>
      <c r="V38" s="8"/>
      <c r="W38" s="8">
        <v>45120618</v>
      </c>
      <c r="X38" s="8">
        <v>125207493</v>
      </c>
      <c r="Y38" s="8">
        <v>-80086875</v>
      </c>
      <c r="Z38" s="2">
        <v>-63.96</v>
      </c>
      <c r="AA38" s="6">
        <v>157610000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>
        <v>573932</v>
      </c>
      <c r="D40" s="51"/>
      <c r="E40" s="7">
        <v>1308000</v>
      </c>
      <c r="F40" s="8">
        <v>1308000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>
        <v>981000</v>
      </c>
      <c r="Y40" s="52">
        <v>-981000</v>
      </c>
      <c r="Z40" s="53">
        <v>-100</v>
      </c>
      <c r="AA40" s="54">
        <v>1308000</v>
      </c>
    </row>
    <row r="41" spans="1:27" ht="24.75" customHeight="1">
      <c r="A41" s="55" t="s">
        <v>63</v>
      </c>
      <c r="B41" s="29"/>
      <c r="C41" s="56">
        <f aca="true" t="shared" si="3" ref="C41:Y41">SUM(C37:C40)</f>
        <v>-15561357</v>
      </c>
      <c r="D41" s="56">
        <f>SUM(D37:D40)</f>
        <v>0</v>
      </c>
      <c r="E41" s="57">
        <f t="shared" si="3"/>
        <v>75966855</v>
      </c>
      <c r="F41" s="58">
        <f t="shared" si="3"/>
        <v>-75397242</v>
      </c>
      <c r="G41" s="58">
        <f t="shared" si="3"/>
        <v>87525428</v>
      </c>
      <c r="H41" s="58">
        <f t="shared" si="3"/>
        <v>152360907</v>
      </c>
      <c r="I41" s="58">
        <f t="shared" si="3"/>
        <v>15405426</v>
      </c>
      <c r="J41" s="58">
        <f t="shared" si="3"/>
        <v>255291761</v>
      </c>
      <c r="K41" s="58">
        <f t="shared" si="3"/>
        <v>36383640</v>
      </c>
      <c r="L41" s="58">
        <f t="shared" si="3"/>
        <v>45257081</v>
      </c>
      <c r="M41" s="58">
        <f t="shared" si="3"/>
        <v>130277063</v>
      </c>
      <c r="N41" s="58">
        <f t="shared" si="3"/>
        <v>211917784</v>
      </c>
      <c r="O41" s="58">
        <f t="shared" si="3"/>
        <v>63089637</v>
      </c>
      <c r="P41" s="58">
        <f t="shared" si="3"/>
        <v>25529141</v>
      </c>
      <c r="Q41" s="58">
        <f t="shared" si="3"/>
        <v>-32803012</v>
      </c>
      <c r="R41" s="58">
        <f t="shared" si="3"/>
        <v>55815766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523025311</v>
      </c>
      <c r="X41" s="58">
        <f t="shared" si="3"/>
        <v>-34181115</v>
      </c>
      <c r="Y41" s="58">
        <f t="shared" si="3"/>
        <v>557206426</v>
      </c>
      <c r="Z41" s="59">
        <f>+IF(X41&lt;&gt;0,+(Y41/X41)*100,0)</f>
        <v>-1630.1587177597924</v>
      </c>
      <c r="AA41" s="56">
        <f>SUM(AA37:AA40)</f>
        <v>-75397242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-15561357</v>
      </c>
      <c r="D43" s="64">
        <f>+D41-D42</f>
        <v>0</v>
      </c>
      <c r="E43" s="65">
        <f t="shared" si="4"/>
        <v>75966855</v>
      </c>
      <c r="F43" s="66">
        <f t="shared" si="4"/>
        <v>-75397242</v>
      </c>
      <c r="G43" s="66">
        <f t="shared" si="4"/>
        <v>87525428</v>
      </c>
      <c r="H43" s="66">
        <f t="shared" si="4"/>
        <v>152360907</v>
      </c>
      <c r="I43" s="66">
        <f t="shared" si="4"/>
        <v>15405426</v>
      </c>
      <c r="J43" s="66">
        <f t="shared" si="4"/>
        <v>255291761</v>
      </c>
      <c r="K43" s="66">
        <f t="shared" si="4"/>
        <v>36383640</v>
      </c>
      <c r="L43" s="66">
        <f t="shared" si="4"/>
        <v>45257081</v>
      </c>
      <c r="M43" s="66">
        <f t="shared" si="4"/>
        <v>130277063</v>
      </c>
      <c r="N43" s="66">
        <f t="shared" si="4"/>
        <v>211917784</v>
      </c>
      <c r="O43" s="66">
        <f t="shared" si="4"/>
        <v>63089637</v>
      </c>
      <c r="P43" s="66">
        <f t="shared" si="4"/>
        <v>25529141</v>
      </c>
      <c r="Q43" s="66">
        <f t="shared" si="4"/>
        <v>-32803012</v>
      </c>
      <c r="R43" s="66">
        <f t="shared" si="4"/>
        <v>55815766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523025311</v>
      </c>
      <c r="X43" s="66">
        <f t="shared" si="4"/>
        <v>-34181115</v>
      </c>
      <c r="Y43" s="66">
        <f t="shared" si="4"/>
        <v>557206426</v>
      </c>
      <c r="Z43" s="67">
        <f>+IF(X43&lt;&gt;0,+(Y43/X43)*100,0)</f>
        <v>-1630.1587177597924</v>
      </c>
      <c r="AA43" s="64">
        <f>+AA41-AA42</f>
        <v>-75397242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-15561357</v>
      </c>
      <c r="D45" s="56">
        <f>SUM(D43:D44)</f>
        <v>0</v>
      </c>
      <c r="E45" s="57">
        <f t="shared" si="5"/>
        <v>75966855</v>
      </c>
      <c r="F45" s="58">
        <f t="shared" si="5"/>
        <v>-75397242</v>
      </c>
      <c r="G45" s="58">
        <f t="shared" si="5"/>
        <v>87525428</v>
      </c>
      <c r="H45" s="58">
        <f t="shared" si="5"/>
        <v>152360907</v>
      </c>
      <c r="I45" s="58">
        <f t="shared" si="5"/>
        <v>15405426</v>
      </c>
      <c r="J45" s="58">
        <f t="shared" si="5"/>
        <v>255291761</v>
      </c>
      <c r="K45" s="58">
        <f t="shared" si="5"/>
        <v>36383640</v>
      </c>
      <c r="L45" s="58">
        <f t="shared" si="5"/>
        <v>45257081</v>
      </c>
      <c r="M45" s="58">
        <f t="shared" si="5"/>
        <v>130277063</v>
      </c>
      <c r="N45" s="58">
        <f t="shared" si="5"/>
        <v>211917784</v>
      </c>
      <c r="O45" s="58">
        <f t="shared" si="5"/>
        <v>63089637</v>
      </c>
      <c r="P45" s="58">
        <f t="shared" si="5"/>
        <v>25529141</v>
      </c>
      <c r="Q45" s="58">
        <f t="shared" si="5"/>
        <v>-32803012</v>
      </c>
      <c r="R45" s="58">
        <f t="shared" si="5"/>
        <v>55815766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523025311</v>
      </c>
      <c r="X45" s="58">
        <f t="shared" si="5"/>
        <v>-34181115</v>
      </c>
      <c r="Y45" s="58">
        <f t="shared" si="5"/>
        <v>557206426</v>
      </c>
      <c r="Z45" s="59">
        <f>+IF(X45&lt;&gt;0,+(Y45/X45)*100,0)</f>
        <v>-1630.1587177597924</v>
      </c>
      <c r="AA45" s="56">
        <f>SUM(AA43:AA44)</f>
        <v>-75397242</v>
      </c>
    </row>
    <row r="46" spans="1:27" ht="13.5">
      <c r="A46" s="50" t="s">
        <v>68</v>
      </c>
      <c r="B46" s="29"/>
      <c r="C46" s="51">
        <v>232772</v>
      </c>
      <c r="D46" s="51"/>
      <c r="E46" s="60">
        <v>1615600</v>
      </c>
      <c r="F46" s="61">
        <v>1615600</v>
      </c>
      <c r="G46" s="8"/>
      <c r="H46" s="8"/>
      <c r="I46" s="30"/>
      <c r="J46" s="8"/>
      <c r="K46" s="8"/>
      <c r="L46" s="8"/>
      <c r="M46" s="61"/>
      <c r="N46" s="8"/>
      <c r="O46" s="8"/>
      <c r="P46" s="30">
        <v>99224</v>
      </c>
      <c r="Q46" s="8"/>
      <c r="R46" s="8">
        <v>99224</v>
      </c>
      <c r="S46" s="8"/>
      <c r="T46" s="61"/>
      <c r="U46" s="8"/>
      <c r="V46" s="8"/>
      <c r="W46" s="30">
        <v>99224</v>
      </c>
      <c r="X46" s="8">
        <v>1211701</v>
      </c>
      <c r="Y46" s="8">
        <v>-1112477</v>
      </c>
      <c r="Z46" s="2">
        <v>-91.81</v>
      </c>
      <c r="AA46" s="6">
        <v>1615600</v>
      </c>
    </row>
    <row r="47" spans="1:27" ht="13.5">
      <c r="A47" s="69" t="s">
        <v>69</v>
      </c>
      <c r="B47" s="70"/>
      <c r="C47" s="71">
        <f aca="true" t="shared" si="6" ref="C47:Y47">SUM(C45:C46)</f>
        <v>-15328585</v>
      </c>
      <c r="D47" s="71">
        <f>SUM(D45:D46)</f>
        <v>0</v>
      </c>
      <c r="E47" s="72">
        <f t="shared" si="6"/>
        <v>77582455</v>
      </c>
      <c r="F47" s="73">
        <f t="shared" si="6"/>
        <v>-73781642</v>
      </c>
      <c r="G47" s="73">
        <f t="shared" si="6"/>
        <v>87525428</v>
      </c>
      <c r="H47" s="74">
        <f t="shared" si="6"/>
        <v>152360907</v>
      </c>
      <c r="I47" s="74">
        <f t="shared" si="6"/>
        <v>15405426</v>
      </c>
      <c r="J47" s="74">
        <f t="shared" si="6"/>
        <v>255291761</v>
      </c>
      <c r="K47" s="74">
        <f t="shared" si="6"/>
        <v>36383640</v>
      </c>
      <c r="L47" s="74">
        <f t="shared" si="6"/>
        <v>45257081</v>
      </c>
      <c r="M47" s="73">
        <f t="shared" si="6"/>
        <v>130277063</v>
      </c>
      <c r="N47" s="73">
        <f t="shared" si="6"/>
        <v>211917784</v>
      </c>
      <c r="O47" s="74">
        <f t="shared" si="6"/>
        <v>63089637</v>
      </c>
      <c r="P47" s="74">
        <f t="shared" si="6"/>
        <v>25628365</v>
      </c>
      <c r="Q47" s="74">
        <f t="shared" si="6"/>
        <v>-32803012</v>
      </c>
      <c r="R47" s="74">
        <f t="shared" si="6"/>
        <v>55914990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523124535</v>
      </c>
      <c r="X47" s="74">
        <f t="shared" si="6"/>
        <v>-32969414</v>
      </c>
      <c r="Y47" s="74">
        <f t="shared" si="6"/>
        <v>556093949</v>
      </c>
      <c r="Z47" s="75">
        <f>+IF(X47&lt;&gt;0,+(Y47/X47)*100,0)</f>
        <v>-1686.6964908748453</v>
      </c>
      <c r="AA47" s="76">
        <f>SUM(AA45:AA46)</f>
        <v>-73781642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/>
      <c r="D11" s="6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2"/>
      <c r="AA11" s="6"/>
    </row>
    <row r="12" spans="1:27" ht="13.5">
      <c r="A12" s="25" t="s">
        <v>37</v>
      </c>
      <c r="B12" s="29"/>
      <c r="C12" s="6">
        <v>3595948</v>
      </c>
      <c r="D12" s="6"/>
      <c r="E12" s="7">
        <v>2950000</v>
      </c>
      <c r="F12" s="8">
        <v>4845000</v>
      </c>
      <c r="G12" s="8">
        <v>308699</v>
      </c>
      <c r="H12" s="8">
        <v>159119</v>
      </c>
      <c r="I12" s="8">
        <v>294019</v>
      </c>
      <c r="J12" s="8">
        <v>761837</v>
      </c>
      <c r="K12" s="8">
        <v>440417</v>
      </c>
      <c r="L12" s="8">
        <v>630508</v>
      </c>
      <c r="M12" s="8">
        <v>165751</v>
      </c>
      <c r="N12" s="8">
        <v>1236676</v>
      </c>
      <c r="O12" s="8">
        <v>136082</v>
      </c>
      <c r="P12" s="8">
        <v>292539</v>
      </c>
      <c r="Q12" s="8">
        <v>458073</v>
      </c>
      <c r="R12" s="8">
        <v>886694</v>
      </c>
      <c r="S12" s="8"/>
      <c r="T12" s="8"/>
      <c r="U12" s="8"/>
      <c r="V12" s="8"/>
      <c r="W12" s="8">
        <v>2885207</v>
      </c>
      <c r="X12" s="8">
        <v>3633750</v>
      </c>
      <c r="Y12" s="8">
        <v>-748543</v>
      </c>
      <c r="Z12" s="2">
        <v>-20.6</v>
      </c>
      <c r="AA12" s="6">
        <v>4845000</v>
      </c>
    </row>
    <row r="13" spans="1:27" ht="13.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3.5">
      <c r="A16" s="23" t="s">
        <v>41</v>
      </c>
      <c r="B16" s="29"/>
      <c r="C16" s="6">
        <v>395518</v>
      </c>
      <c r="D16" s="6"/>
      <c r="E16" s="7">
        <v>350000</v>
      </c>
      <c r="F16" s="8">
        <v>350000</v>
      </c>
      <c r="G16" s="8">
        <v>38497</v>
      </c>
      <c r="H16" s="8">
        <v>55825</v>
      </c>
      <c r="I16" s="8">
        <v>53845</v>
      </c>
      <c r="J16" s="8">
        <v>148167</v>
      </c>
      <c r="K16" s="8">
        <v>49588</v>
      </c>
      <c r="L16" s="8">
        <v>56774</v>
      </c>
      <c r="M16" s="8">
        <v>22176</v>
      </c>
      <c r="N16" s="8">
        <v>128538</v>
      </c>
      <c r="O16" s="8">
        <v>40355</v>
      </c>
      <c r="P16" s="8">
        <v>50334</v>
      </c>
      <c r="Q16" s="8">
        <v>27842</v>
      </c>
      <c r="R16" s="8">
        <v>118531</v>
      </c>
      <c r="S16" s="8"/>
      <c r="T16" s="8"/>
      <c r="U16" s="8"/>
      <c r="V16" s="8"/>
      <c r="W16" s="8">
        <v>395236</v>
      </c>
      <c r="X16" s="8">
        <v>262494</v>
      </c>
      <c r="Y16" s="8">
        <v>132742</v>
      </c>
      <c r="Z16" s="2">
        <v>50.57</v>
      </c>
      <c r="AA16" s="6">
        <v>350000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24357200</v>
      </c>
      <c r="D18" s="6"/>
      <c r="E18" s="7">
        <v>31196400</v>
      </c>
      <c r="F18" s="8">
        <v>33105400</v>
      </c>
      <c r="G18" s="8">
        <v>10162000</v>
      </c>
      <c r="H18" s="8"/>
      <c r="I18" s="8">
        <v>51180</v>
      </c>
      <c r="J18" s="8">
        <v>10213180</v>
      </c>
      <c r="K18" s="8">
        <v>27436</v>
      </c>
      <c r="L18" s="8"/>
      <c r="M18" s="8">
        <v>8166612</v>
      </c>
      <c r="N18" s="8">
        <v>8194048</v>
      </c>
      <c r="O18" s="8">
        <v>720</v>
      </c>
      <c r="P18" s="8">
        <v>7200</v>
      </c>
      <c r="Q18" s="8">
        <v>6331000</v>
      </c>
      <c r="R18" s="8">
        <v>6338920</v>
      </c>
      <c r="S18" s="8"/>
      <c r="T18" s="8"/>
      <c r="U18" s="8"/>
      <c r="V18" s="8"/>
      <c r="W18" s="8">
        <v>24746148</v>
      </c>
      <c r="X18" s="8">
        <v>24829029</v>
      </c>
      <c r="Y18" s="8">
        <v>-82881</v>
      </c>
      <c r="Z18" s="2">
        <v>-0.33</v>
      </c>
      <c r="AA18" s="6">
        <v>33105400</v>
      </c>
    </row>
    <row r="19" spans="1:27" ht="13.5">
      <c r="A19" s="23" t="s">
        <v>44</v>
      </c>
      <c r="B19" s="29"/>
      <c r="C19" s="6">
        <v>158529544</v>
      </c>
      <c r="D19" s="6"/>
      <c r="E19" s="7">
        <v>162987000</v>
      </c>
      <c r="F19" s="26">
        <v>164455352</v>
      </c>
      <c r="G19" s="26">
        <v>68705320</v>
      </c>
      <c r="H19" s="26">
        <v>16500</v>
      </c>
      <c r="I19" s="26">
        <v>2900</v>
      </c>
      <c r="J19" s="26">
        <v>68724720</v>
      </c>
      <c r="K19" s="26">
        <v>6932</v>
      </c>
      <c r="L19" s="26">
        <v>32438</v>
      </c>
      <c r="M19" s="26">
        <v>55105102</v>
      </c>
      <c r="N19" s="26">
        <v>55144472</v>
      </c>
      <c r="O19" s="26">
        <v>49487</v>
      </c>
      <c r="P19" s="26">
        <v>8130</v>
      </c>
      <c r="Q19" s="26">
        <v>40569000</v>
      </c>
      <c r="R19" s="26">
        <v>40626617</v>
      </c>
      <c r="S19" s="26"/>
      <c r="T19" s="26"/>
      <c r="U19" s="26"/>
      <c r="V19" s="26"/>
      <c r="W19" s="26">
        <v>164495809</v>
      </c>
      <c r="X19" s="26">
        <v>123341499</v>
      </c>
      <c r="Y19" s="26">
        <v>41154310</v>
      </c>
      <c r="Z19" s="27">
        <v>33.37</v>
      </c>
      <c r="AA19" s="28">
        <v>164455352</v>
      </c>
    </row>
    <row r="20" spans="1:27" ht="13.5">
      <c r="A20" s="23" t="s">
        <v>45</v>
      </c>
      <c r="B20" s="29"/>
      <c r="C20" s="6">
        <v>7683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186885893</v>
      </c>
      <c r="D21" s="33">
        <f t="shared" si="0"/>
        <v>0</v>
      </c>
      <c r="E21" s="34">
        <f t="shared" si="0"/>
        <v>197483400</v>
      </c>
      <c r="F21" s="35">
        <f t="shared" si="0"/>
        <v>202755752</v>
      </c>
      <c r="G21" s="35">
        <f t="shared" si="0"/>
        <v>79214516</v>
      </c>
      <c r="H21" s="35">
        <f t="shared" si="0"/>
        <v>231444</v>
      </c>
      <c r="I21" s="35">
        <f t="shared" si="0"/>
        <v>401944</v>
      </c>
      <c r="J21" s="35">
        <f t="shared" si="0"/>
        <v>79847904</v>
      </c>
      <c r="K21" s="35">
        <f t="shared" si="0"/>
        <v>524373</v>
      </c>
      <c r="L21" s="35">
        <f t="shared" si="0"/>
        <v>719720</v>
      </c>
      <c r="M21" s="35">
        <f t="shared" si="0"/>
        <v>63459641</v>
      </c>
      <c r="N21" s="35">
        <f t="shared" si="0"/>
        <v>64703734</v>
      </c>
      <c r="O21" s="35">
        <f t="shared" si="0"/>
        <v>226644</v>
      </c>
      <c r="P21" s="35">
        <f t="shared" si="0"/>
        <v>358203</v>
      </c>
      <c r="Q21" s="35">
        <f t="shared" si="0"/>
        <v>47385915</v>
      </c>
      <c r="R21" s="35">
        <f t="shared" si="0"/>
        <v>47970762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192522400</v>
      </c>
      <c r="X21" s="35">
        <f t="shared" si="0"/>
        <v>152066772</v>
      </c>
      <c r="Y21" s="35">
        <f t="shared" si="0"/>
        <v>40455628</v>
      </c>
      <c r="Z21" s="36">
        <f>+IF(X21&lt;&gt;0,+(Y21/X21)*100,0)</f>
        <v>26.603857942088755</v>
      </c>
      <c r="AA21" s="33">
        <f>SUM(AA5:AA20)</f>
        <v>202755752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88929353</v>
      </c>
      <c r="D24" s="6"/>
      <c r="E24" s="7">
        <v>107119966</v>
      </c>
      <c r="F24" s="8">
        <v>106652681</v>
      </c>
      <c r="G24" s="8">
        <v>7259911</v>
      </c>
      <c r="H24" s="8">
        <v>7430823</v>
      </c>
      <c r="I24" s="8">
        <v>7276442</v>
      </c>
      <c r="J24" s="8">
        <v>21967176</v>
      </c>
      <c r="K24" s="8">
        <v>7738495</v>
      </c>
      <c r="L24" s="8">
        <v>7660781</v>
      </c>
      <c r="M24" s="8">
        <v>8094152</v>
      </c>
      <c r="N24" s="8">
        <v>23493428</v>
      </c>
      <c r="O24" s="8">
        <v>7787236</v>
      </c>
      <c r="P24" s="8">
        <v>7863866</v>
      </c>
      <c r="Q24" s="8">
        <v>8048423</v>
      </c>
      <c r="R24" s="8">
        <v>23699525</v>
      </c>
      <c r="S24" s="8"/>
      <c r="T24" s="8"/>
      <c r="U24" s="8"/>
      <c r="V24" s="8"/>
      <c r="W24" s="8">
        <v>69160129</v>
      </c>
      <c r="X24" s="8">
        <v>79989048</v>
      </c>
      <c r="Y24" s="8">
        <v>-10828919</v>
      </c>
      <c r="Z24" s="2">
        <v>-13.54</v>
      </c>
      <c r="AA24" s="6">
        <v>106652681</v>
      </c>
    </row>
    <row r="25" spans="1:27" ht="13.5">
      <c r="A25" s="25" t="s">
        <v>49</v>
      </c>
      <c r="B25" s="24"/>
      <c r="C25" s="6">
        <v>9850182</v>
      </c>
      <c r="D25" s="6"/>
      <c r="E25" s="7">
        <v>11841911</v>
      </c>
      <c r="F25" s="8">
        <v>11960911</v>
      </c>
      <c r="G25" s="8">
        <v>832574</v>
      </c>
      <c r="H25" s="8">
        <v>821616</v>
      </c>
      <c r="I25" s="8">
        <v>820281</v>
      </c>
      <c r="J25" s="8">
        <v>2474471</v>
      </c>
      <c r="K25" s="8">
        <v>928334</v>
      </c>
      <c r="L25" s="8">
        <v>814637</v>
      </c>
      <c r="M25" s="8">
        <v>848350</v>
      </c>
      <c r="N25" s="8">
        <v>2591321</v>
      </c>
      <c r="O25" s="8">
        <v>755813</v>
      </c>
      <c r="P25" s="8">
        <v>840660</v>
      </c>
      <c r="Q25" s="8">
        <v>948878</v>
      </c>
      <c r="R25" s="8">
        <v>2545351</v>
      </c>
      <c r="S25" s="8"/>
      <c r="T25" s="8"/>
      <c r="U25" s="8"/>
      <c r="V25" s="8"/>
      <c r="W25" s="8">
        <v>7611143</v>
      </c>
      <c r="X25" s="8">
        <v>8970606</v>
      </c>
      <c r="Y25" s="8">
        <v>-1359463</v>
      </c>
      <c r="Z25" s="2">
        <v>-15.15</v>
      </c>
      <c r="AA25" s="6">
        <v>11960911</v>
      </c>
    </row>
    <row r="26" spans="1:27" ht="13.5">
      <c r="A26" s="25" t="s">
        <v>50</v>
      </c>
      <c r="B26" s="24"/>
      <c r="C26" s="6"/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"/>
      <c r="AA26" s="6"/>
    </row>
    <row r="27" spans="1:27" ht="13.5">
      <c r="A27" s="25" t="s">
        <v>51</v>
      </c>
      <c r="B27" s="24"/>
      <c r="C27" s="6">
        <v>7760116</v>
      </c>
      <c r="D27" s="6"/>
      <c r="E27" s="7">
        <v>5439949</v>
      </c>
      <c r="F27" s="8">
        <v>5439949</v>
      </c>
      <c r="G27" s="8"/>
      <c r="H27" s="8"/>
      <c r="I27" s="8"/>
      <c r="J27" s="8"/>
      <c r="K27" s="8"/>
      <c r="L27" s="8"/>
      <c r="M27" s="8"/>
      <c r="N27" s="8"/>
      <c r="O27" s="8"/>
      <c r="P27" s="8">
        <v>4689014</v>
      </c>
      <c r="Q27" s="8"/>
      <c r="R27" s="8">
        <v>4689014</v>
      </c>
      <c r="S27" s="8"/>
      <c r="T27" s="8"/>
      <c r="U27" s="8"/>
      <c r="V27" s="8"/>
      <c r="W27" s="8">
        <v>4689014</v>
      </c>
      <c r="X27" s="8">
        <v>4079700</v>
      </c>
      <c r="Y27" s="8">
        <v>609314</v>
      </c>
      <c r="Z27" s="2">
        <v>14.94</v>
      </c>
      <c r="AA27" s="6">
        <v>5439949</v>
      </c>
    </row>
    <row r="28" spans="1:27" ht="13.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2675616</v>
      </c>
      <c r="D30" s="6"/>
      <c r="E30" s="7">
        <v>3539000</v>
      </c>
      <c r="F30" s="8">
        <v>3674000</v>
      </c>
      <c r="G30" s="8">
        <v>182314</v>
      </c>
      <c r="H30" s="8">
        <v>242032</v>
      </c>
      <c r="I30" s="8">
        <v>228164</v>
      </c>
      <c r="J30" s="8">
        <v>652510</v>
      </c>
      <c r="K30" s="8">
        <v>204781</v>
      </c>
      <c r="L30" s="8">
        <v>292690</v>
      </c>
      <c r="M30" s="8">
        <v>202160</v>
      </c>
      <c r="N30" s="8">
        <v>699631</v>
      </c>
      <c r="O30" s="8">
        <v>172340</v>
      </c>
      <c r="P30" s="8">
        <v>432640</v>
      </c>
      <c r="Q30" s="8">
        <v>381049</v>
      </c>
      <c r="R30" s="8">
        <v>986029</v>
      </c>
      <c r="S30" s="8"/>
      <c r="T30" s="8"/>
      <c r="U30" s="8"/>
      <c r="V30" s="8"/>
      <c r="W30" s="8">
        <v>2338170</v>
      </c>
      <c r="X30" s="8">
        <v>2755440</v>
      </c>
      <c r="Y30" s="8">
        <v>-417270</v>
      </c>
      <c r="Z30" s="2">
        <v>-15.14</v>
      </c>
      <c r="AA30" s="6">
        <v>3674000</v>
      </c>
    </row>
    <row r="31" spans="1:27" ht="13.5">
      <c r="A31" s="25" t="s">
        <v>55</v>
      </c>
      <c r="B31" s="24"/>
      <c r="C31" s="6">
        <v>29656922</v>
      </c>
      <c r="D31" s="6"/>
      <c r="E31" s="7">
        <v>28150000</v>
      </c>
      <c r="F31" s="8">
        <v>30015412</v>
      </c>
      <c r="G31" s="8">
        <v>1203625</v>
      </c>
      <c r="H31" s="8">
        <v>1444900</v>
      </c>
      <c r="I31" s="8">
        <v>2131647</v>
      </c>
      <c r="J31" s="8">
        <v>4780172</v>
      </c>
      <c r="K31" s="8">
        <v>3852183</v>
      </c>
      <c r="L31" s="8">
        <v>1939132</v>
      </c>
      <c r="M31" s="8">
        <v>2914120</v>
      </c>
      <c r="N31" s="8">
        <v>8705435</v>
      </c>
      <c r="O31" s="8">
        <v>1496719</v>
      </c>
      <c r="P31" s="8">
        <v>2065072</v>
      </c>
      <c r="Q31" s="8">
        <v>2859566</v>
      </c>
      <c r="R31" s="8">
        <v>6421357</v>
      </c>
      <c r="S31" s="8"/>
      <c r="T31" s="8"/>
      <c r="U31" s="8"/>
      <c r="V31" s="8"/>
      <c r="W31" s="8">
        <v>19906964</v>
      </c>
      <c r="X31" s="8">
        <v>22511259</v>
      </c>
      <c r="Y31" s="8">
        <v>-2604295</v>
      </c>
      <c r="Z31" s="2">
        <v>-11.57</v>
      </c>
      <c r="AA31" s="6">
        <v>30015412</v>
      </c>
    </row>
    <row r="32" spans="1:27" ht="13.5">
      <c r="A32" s="25" t="s">
        <v>43</v>
      </c>
      <c r="B32" s="24"/>
      <c r="C32" s="6">
        <v>4333451</v>
      </c>
      <c r="D32" s="6"/>
      <c r="E32" s="7">
        <v>5949000</v>
      </c>
      <c r="F32" s="8">
        <v>9144000</v>
      </c>
      <c r="G32" s="8">
        <v>15600</v>
      </c>
      <c r="H32" s="8">
        <v>73078</v>
      </c>
      <c r="I32" s="8">
        <v>78117</v>
      </c>
      <c r="J32" s="8">
        <v>166795</v>
      </c>
      <c r="K32" s="8">
        <v>329046</v>
      </c>
      <c r="L32" s="8">
        <v>786279</v>
      </c>
      <c r="M32" s="8">
        <v>609969</v>
      </c>
      <c r="N32" s="8">
        <v>1725294</v>
      </c>
      <c r="O32" s="8">
        <v>238842</v>
      </c>
      <c r="P32" s="8">
        <v>3247422</v>
      </c>
      <c r="Q32" s="8">
        <v>238965</v>
      </c>
      <c r="R32" s="8">
        <v>3725229</v>
      </c>
      <c r="S32" s="8"/>
      <c r="T32" s="8"/>
      <c r="U32" s="8"/>
      <c r="V32" s="8"/>
      <c r="W32" s="8">
        <v>5617318</v>
      </c>
      <c r="X32" s="8">
        <v>6857973</v>
      </c>
      <c r="Y32" s="8">
        <v>-1240655</v>
      </c>
      <c r="Z32" s="2">
        <v>-18.09</v>
      </c>
      <c r="AA32" s="6">
        <v>9144000</v>
      </c>
    </row>
    <row r="33" spans="1:27" ht="13.5">
      <c r="A33" s="25" t="s">
        <v>56</v>
      </c>
      <c r="B33" s="24"/>
      <c r="C33" s="6">
        <v>25461064</v>
      </c>
      <c r="D33" s="6"/>
      <c r="E33" s="7">
        <v>34672092</v>
      </c>
      <c r="F33" s="8">
        <v>31664684</v>
      </c>
      <c r="G33" s="8">
        <v>494946</v>
      </c>
      <c r="H33" s="8">
        <v>661298</v>
      </c>
      <c r="I33" s="8">
        <v>4784862</v>
      </c>
      <c r="J33" s="8">
        <v>5941106</v>
      </c>
      <c r="K33" s="8">
        <v>2459913</v>
      </c>
      <c r="L33" s="8">
        <v>965379</v>
      </c>
      <c r="M33" s="8">
        <v>2415782</v>
      </c>
      <c r="N33" s="8">
        <v>5841074</v>
      </c>
      <c r="O33" s="8">
        <v>1900013</v>
      </c>
      <c r="P33" s="8">
        <v>-1115049</v>
      </c>
      <c r="Q33" s="8">
        <v>1558669</v>
      </c>
      <c r="R33" s="8">
        <v>2343633</v>
      </c>
      <c r="S33" s="8"/>
      <c r="T33" s="8"/>
      <c r="U33" s="8"/>
      <c r="V33" s="8"/>
      <c r="W33" s="8">
        <v>14125813</v>
      </c>
      <c r="X33" s="8">
        <v>23747931</v>
      </c>
      <c r="Y33" s="8">
        <v>-9622118</v>
      </c>
      <c r="Z33" s="2">
        <v>-40.52</v>
      </c>
      <c r="AA33" s="6">
        <v>31664684</v>
      </c>
    </row>
    <row r="34" spans="1:27" ht="13.5">
      <c r="A34" s="23" t="s">
        <v>57</v>
      </c>
      <c r="B34" s="29"/>
      <c r="C34" s="6">
        <v>959537</v>
      </c>
      <c r="D34" s="6"/>
      <c r="E34" s="7">
        <v>20000</v>
      </c>
      <c r="F34" s="8">
        <v>20000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14994</v>
      </c>
      <c r="Y34" s="8">
        <v>-14994</v>
      </c>
      <c r="Z34" s="2">
        <v>-100</v>
      </c>
      <c r="AA34" s="6">
        <v>20000</v>
      </c>
    </row>
    <row r="35" spans="1:27" ht="12.75">
      <c r="A35" s="40" t="s">
        <v>58</v>
      </c>
      <c r="B35" s="32"/>
      <c r="C35" s="33">
        <f aca="true" t="shared" si="1" ref="C35:Y35">SUM(C24:C34)</f>
        <v>169626241</v>
      </c>
      <c r="D35" s="33">
        <f>SUM(D24:D34)</f>
        <v>0</v>
      </c>
      <c r="E35" s="34">
        <f t="shared" si="1"/>
        <v>196731918</v>
      </c>
      <c r="F35" s="35">
        <f t="shared" si="1"/>
        <v>198571637</v>
      </c>
      <c r="G35" s="35">
        <f t="shared" si="1"/>
        <v>9988970</v>
      </c>
      <c r="H35" s="35">
        <f t="shared" si="1"/>
        <v>10673747</v>
      </c>
      <c r="I35" s="35">
        <f t="shared" si="1"/>
        <v>15319513</v>
      </c>
      <c r="J35" s="35">
        <f t="shared" si="1"/>
        <v>35982230</v>
      </c>
      <c r="K35" s="35">
        <f t="shared" si="1"/>
        <v>15512752</v>
      </c>
      <c r="L35" s="35">
        <f t="shared" si="1"/>
        <v>12458898</v>
      </c>
      <c r="M35" s="35">
        <f t="shared" si="1"/>
        <v>15084533</v>
      </c>
      <c r="N35" s="35">
        <f t="shared" si="1"/>
        <v>43056183</v>
      </c>
      <c r="O35" s="35">
        <f t="shared" si="1"/>
        <v>12350963</v>
      </c>
      <c r="P35" s="35">
        <f t="shared" si="1"/>
        <v>18023625</v>
      </c>
      <c r="Q35" s="35">
        <f t="shared" si="1"/>
        <v>14035550</v>
      </c>
      <c r="R35" s="35">
        <f t="shared" si="1"/>
        <v>44410138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123448551</v>
      </c>
      <c r="X35" s="35">
        <f t="shared" si="1"/>
        <v>148926951</v>
      </c>
      <c r="Y35" s="35">
        <f t="shared" si="1"/>
        <v>-25478400</v>
      </c>
      <c r="Z35" s="36">
        <f>+IF(X35&lt;&gt;0,+(Y35/X35)*100,0)</f>
        <v>-17.107984705871</v>
      </c>
      <c r="AA35" s="33">
        <f>SUM(AA24:AA34)</f>
        <v>198571637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17259652</v>
      </c>
      <c r="D37" s="46">
        <f>+D21-D35</f>
        <v>0</v>
      </c>
      <c r="E37" s="47">
        <f t="shared" si="2"/>
        <v>751482</v>
      </c>
      <c r="F37" s="48">
        <f t="shared" si="2"/>
        <v>4184115</v>
      </c>
      <c r="G37" s="48">
        <f t="shared" si="2"/>
        <v>69225546</v>
      </c>
      <c r="H37" s="48">
        <f t="shared" si="2"/>
        <v>-10442303</v>
      </c>
      <c r="I37" s="48">
        <f t="shared" si="2"/>
        <v>-14917569</v>
      </c>
      <c r="J37" s="48">
        <f t="shared" si="2"/>
        <v>43865674</v>
      </c>
      <c r="K37" s="48">
        <f t="shared" si="2"/>
        <v>-14988379</v>
      </c>
      <c r="L37" s="48">
        <f t="shared" si="2"/>
        <v>-11739178</v>
      </c>
      <c r="M37" s="48">
        <f t="shared" si="2"/>
        <v>48375108</v>
      </c>
      <c r="N37" s="48">
        <f t="shared" si="2"/>
        <v>21647551</v>
      </c>
      <c r="O37" s="48">
        <f t="shared" si="2"/>
        <v>-12124319</v>
      </c>
      <c r="P37" s="48">
        <f t="shared" si="2"/>
        <v>-17665422</v>
      </c>
      <c r="Q37" s="48">
        <f t="shared" si="2"/>
        <v>33350365</v>
      </c>
      <c r="R37" s="48">
        <f t="shared" si="2"/>
        <v>3560624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69073849</v>
      </c>
      <c r="X37" s="48">
        <f>IF(F21=F35,0,X21-X35)</f>
        <v>3139821</v>
      </c>
      <c r="Y37" s="48">
        <f t="shared" si="2"/>
        <v>65934028</v>
      </c>
      <c r="Z37" s="49">
        <f>+IF(X37&lt;&gt;0,+(Y37/X37)*100,0)</f>
        <v>2099.929518275086</v>
      </c>
      <c r="AA37" s="46">
        <f>+AA21-AA35</f>
        <v>4184115</v>
      </c>
    </row>
    <row r="38" spans="1:27" ht="22.5" customHeight="1">
      <c r="A38" s="50" t="s">
        <v>60</v>
      </c>
      <c r="B38" s="29"/>
      <c r="C38" s="6">
        <v>2348369</v>
      </c>
      <c r="D38" s="6"/>
      <c r="E38" s="7">
        <v>2606000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2"/>
      <c r="AA38" s="6"/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19608021</v>
      </c>
      <c r="D41" s="56">
        <f>SUM(D37:D40)</f>
        <v>0</v>
      </c>
      <c r="E41" s="57">
        <f t="shared" si="3"/>
        <v>3357482</v>
      </c>
      <c r="F41" s="58">
        <f t="shared" si="3"/>
        <v>4184115</v>
      </c>
      <c r="G41" s="58">
        <f t="shared" si="3"/>
        <v>69225546</v>
      </c>
      <c r="H41" s="58">
        <f t="shared" si="3"/>
        <v>-10442303</v>
      </c>
      <c r="I41" s="58">
        <f t="shared" si="3"/>
        <v>-14917569</v>
      </c>
      <c r="J41" s="58">
        <f t="shared" si="3"/>
        <v>43865674</v>
      </c>
      <c r="K41" s="58">
        <f t="shared" si="3"/>
        <v>-14988379</v>
      </c>
      <c r="L41" s="58">
        <f t="shared" si="3"/>
        <v>-11739178</v>
      </c>
      <c r="M41" s="58">
        <f t="shared" si="3"/>
        <v>48375108</v>
      </c>
      <c r="N41" s="58">
        <f t="shared" si="3"/>
        <v>21647551</v>
      </c>
      <c r="O41" s="58">
        <f t="shared" si="3"/>
        <v>-12124319</v>
      </c>
      <c r="P41" s="58">
        <f t="shared" si="3"/>
        <v>-17665422</v>
      </c>
      <c r="Q41" s="58">
        <f t="shared" si="3"/>
        <v>33350365</v>
      </c>
      <c r="R41" s="58">
        <f t="shared" si="3"/>
        <v>3560624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69073849</v>
      </c>
      <c r="X41" s="58">
        <f t="shared" si="3"/>
        <v>3139821</v>
      </c>
      <c r="Y41" s="58">
        <f t="shared" si="3"/>
        <v>65934028</v>
      </c>
      <c r="Z41" s="59">
        <f>+IF(X41&lt;&gt;0,+(Y41/X41)*100,0)</f>
        <v>2099.929518275086</v>
      </c>
      <c r="AA41" s="56">
        <f>SUM(AA37:AA40)</f>
        <v>4184115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19608021</v>
      </c>
      <c r="D43" s="64">
        <f>+D41-D42</f>
        <v>0</v>
      </c>
      <c r="E43" s="65">
        <f t="shared" si="4"/>
        <v>3357482</v>
      </c>
      <c r="F43" s="66">
        <f t="shared" si="4"/>
        <v>4184115</v>
      </c>
      <c r="G43" s="66">
        <f t="shared" si="4"/>
        <v>69225546</v>
      </c>
      <c r="H43" s="66">
        <f t="shared" si="4"/>
        <v>-10442303</v>
      </c>
      <c r="I43" s="66">
        <f t="shared" si="4"/>
        <v>-14917569</v>
      </c>
      <c r="J43" s="66">
        <f t="shared" si="4"/>
        <v>43865674</v>
      </c>
      <c r="K43" s="66">
        <f t="shared" si="4"/>
        <v>-14988379</v>
      </c>
      <c r="L43" s="66">
        <f t="shared" si="4"/>
        <v>-11739178</v>
      </c>
      <c r="M43" s="66">
        <f t="shared" si="4"/>
        <v>48375108</v>
      </c>
      <c r="N43" s="66">
        <f t="shared" si="4"/>
        <v>21647551</v>
      </c>
      <c r="O43" s="66">
        <f t="shared" si="4"/>
        <v>-12124319</v>
      </c>
      <c r="P43" s="66">
        <f t="shared" si="4"/>
        <v>-17665422</v>
      </c>
      <c r="Q43" s="66">
        <f t="shared" si="4"/>
        <v>33350365</v>
      </c>
      <c r="R43" s="66">
        <f t="shared" si="4"/>
        <v>3560624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69073849</v>
      </c>
      <c r="X43" s="66">
        <f t="shared" si="4"/>
        <v>3139821</v>
      </c>
      <c r="Y43" s="66">
        <f t="shared" si="4"/>
        <v>65934028</v>
      </c>
      <c r="Z43" s="67">
        <f>+IF(X43&lt;&gt;0,+(Y43/X43)*100,0)</f>
        <v>2099.929518275086</v>
      </c>
      <c r="AA43" s="64">
        <f>+AA41-AA42</f>
        <v>4184115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19608021</v>
      </c>
      <c r="D45" s="56">
        <f>SUM(D43:D44)</f>
        <v>0</v>
      </c>
      <c r="E45" s="57">
        <f t="shared" si="5"/>
        <v>3357482</v>
      </c>
      <c r="F45" s="58">
        <f t="shared" si="5"/>
        <v>4184115</v>
      </c>
      <c r="G45" s="58">
        <f t="shared" si="5"/>
        <v>69225546</v>
      </c>
      <c r="H45" s="58">
        <f t="shared" si="5"/>
        <v>-10442303</v>
      </c>
      <c r="I45" s="58">
        <f t="shared" si="5"/>
        <v>-14917569</v>
      </c>
      <c r="J45" s="58">
        <f t="shared" si="5"/>
        <v>43865674</v>
      </c>
      <c r="K45" s="58">
        <f t="shared" si="5"/>
        <v>-14988379</v>
      </c>
      <c r="L45" s="58">
        <f t="shared" si="5"/>
        <v>-11739178</v>
      </c>
      <c r="M45" s="58">
        <f t="shared" si="5"/>
        <v>48375108</v>
      </c>
      <c r="N45" s="58">
        <f t="shared" si="5"/>
        <v>21647551</v>
      </c>
      <c r="O45" s="58">
        <f t="shared" si="5"/>
        <v>-12124319</v>
      </c>
      <c r="P45" s="58">
        <f t="shared" si="5"/>
        <v>-17665422</v>
      </c>
      <c r="Q45" s="58">
        <f t="shared" si="5"/>
        <v>33350365</v>
      </c>
      <c r="R45" s="58">
        <f t="shared" si="5"/>
        <v>3560624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69073849</v>
      </c>
      <c r="X45" s="58">
        <f t="shared" si="5"/>
        <v>3139821</v>
      </c>
      <c r="Y45" s="58">
        <f t="shared" si="5"/>
        <v>65934028</v>
      </c>
      <c r="Z45" s="59">
        <f>+IF(X45&lt;&gt;0,+(Y45/X45)*100,0)</f>
        <v>2099.929518275086</v>
      </c>
      <c r="AA45" s="56">
        <f>SUM(AA43:AA44)</f>
        <v>4184115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19608021</v>
      </c>
      <c r="D47" s="71">
        <f>SUM(D45:D46)</f>
        <v>0</v>
      </c>
      <c r="E47" s="72">
        <f t="shared" si="6"/>
        <v>3357482</v>
      </c>
      <c r="F47" s="73">
        <f t="shared" si="6"/>
        <v>4184115</v>
      </c>
      <c r="G47" s="73">
        <f t="shared" si="6"/>
        <v>69225546</v>
      </c>
      <c r="H47" s="74">
        <f t="shared" si="6"/>
        <v>-10442303</v>
      </c>
      <c r="I47" s="74">
        <f t="shared" si="6"/>
        <v>-14917569</v>
      </c>
      <c r="J47" s="74">
        <f t="shared" si="6"/>
        <v>43865674</v>
      </c>
      <c r="K47" s="74">
        <f t="shared" si="6"/>
        <v>-14988379</v>
      </c>
      <c r="L47" s="74">
        <f t="shared" si="6"/>
        <v>-11739178</v>
      </c>
      <c r="M47" s="73">
        <f t="shared" si="6"/>
        <v>48375108</v>
      </c>
      <c r="N47" s="73">
        <f t="shared" si="6"/>
        <v>21647551</v>
      </c>
      <c r="O47" s="74">
        <f t="shared" si="6"/>
        <v>-12124319</v>
      </c>
      <c r="P47" s="74">
        <f t="shared" si="6"/>
        <v>-17665422</v>
      </c>
      <c r="Q47" s="74">
        <f t="shared" si="6"/>
        <v>33350365</v>
      </c>
      <c r="R47" s="74">
        <f t="shared" si="6"/>
        <v>3560624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69073849</v>
      </c>
      <c r="X47" s="74">
        <f t="shared" si="6"/>
        <v>3139821</v>
      </c>
      <c r="Y47" s="74">
        <f t="shared" si="6"/>
        <v>65934028</v>
      </c>
      <c r="Z47" s="75">
        <f>+IF(X47&lt;&gt;0,+(Y47/X47)*100,0)</f>
        <v>2099.929518275086</v>
      </c>
      <c r="AA47" s="76">
        <f>SUM(AA45:AA46)</f>
        <v>4184115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250693882</v>
      </c>
      <c r="D5" s="6"/>
      <c r="E5" s="7">
        <v>270000001</v>
      </c>
      <c r="F5" s="8">
        <v>350000001</v>
      </c>
      <c r="G5" s="8">
        <v>30227143</v>
      </c>
      <c r="H5" s="8">
        <v>29722884</v>
      </c>
      <c r="I5" s="8">
        <v>29754709</v>
      </c>
      <c r="J5" s="8">
        <v>89704736</v>
      </c>
      <c r="K5" s="8">
        <v>30064118</v>
      </c>
      <c r="L5" s="8">
        <v>31209940</v>
      </c>
      <c r="M5" s="8">
        <v>27548521</v>
      </c>
      <c r="N5" s="8">
        <v>88822579</v>
      </c>
      <c r="O5" s="8">
        <v>29615367</v>
      </c>
      <c r="P5" s="8">
        <v>27580659</v>
      </c>
      <c r="Q5" s="8">
        <v>24816537</v>
      </c>
      <c r="R5" s="8">
        <v>82012563</v>
      </c>
      <c r="S5" s="8"/>
      <c r="T5" s="8"/>
      <c r="U5" s="8"/>
      <c r="V5" s="8"/>
      <c r="W5" s="8">
        <v>260539878</v>
      </c>
      <c r="X5" s="8">
        <v>262499967</v>
      </c>
      <c r="Y5" s="8">
        <v>-1960089</v>
      </c>
      <c r="Z5" s="2">
        <v>-0.75</v>
      </c>
      <c r="AA5" s="6">
        <v>350000001</v>
      </c>
    </row>
    <row r="6" spans="1:27" ht="13.5">
      <c r="A6" s="23" t="s">
        <v>32</v>
      </c>
      <c r="B6" s="24"/>
      <c r="C6" s="6">
        <v>403670121</v>
      </c>
      <c r="D6" s="6"/>
      <c r="E6" s="7">
        <v>475000000</v>
      </c>
      <c r="F6" s="8">
        <v>475000000</v>
      </c>
      <c r="G6" s="8">
        <v>34510466</v>
      </c>
      <c r="H6" s="8">
        <v>26906801</v>
      </c>
      <c r="I6" s="8">
        <v>40121817</v>
      </c>
      <c r="J6" s="8">
        <v>101539084</v>
      </c>
      <c r="K6" s="8">
        <v>41012799</v>
      </c>
      <c r="L6" s="8">
        <v>43794832</v>
      </c>
      <c r="M6" s="8">
        <v>39211902</v>
      </c>
      <c r="N6" s="8">
        <v>124019533</v>
      </c>
      <c r="O6" s="8">
        <v>32549428</v>
      </c>
      <c r="P6" s="8">
        <v>47302552</v>
      </c>
      <c r="Q6" s="8">
        <v>37377537</v>
      </c>
      <c r="R6" s="8">
        <v>117229517</v>
      </c>
      <c r="S6" s="8"/>
      <c r="T6" s="8"/>
      <c r="U6" s="8"/>
      <c r="V6" s="8"/>
      <c r="W6" s="8">
        <v>342788134</v>
      </c>
      <c r="X6" s="8">
        <v>356249970</v>
      </c>
      <c r="Y6" s="8">
        <v>-13461836</v>
      </c>
      <c r="Z6" s="2">
        <v>-3.78</v>
      </c>
      <c r="AA6" s="6">
        <v>475000000</v>
      </c>
    </row>
    <row r="7" spans="1:27" ht="13.5">
      <c r="A7" s="25" t="s">
        <v>33</v>
      </c>
      <c r="B7" s="24"/>
      <c r="C7" s="6">
        <v>166370439</v>
      </c>
      <c r="D7" s="6"/>
      <c r="E7" s="7">
        <v>161600000</v>
      </c>
      <c r="F7" s="8">
        <v>161600000</v>
      </c>
      <c r="G7" s="8">
        <v>13148589</v>
      </c>
      <c r="H7" s="8">
        <v>3298984</v>
      </c>
      <c r="I7" s="8">
        <v>15968462</v>
      </c>
      <c r="J7" s="8">
        <v>32416035</v>
      </c>
      <c r="K7" s="8">
        <v>15486913</v>
      </c>
      <c r="L7" s="8">
        <v>18600246</v>
      </c>
      <c r="M7" s="8">
        <v>12075485</v>
      </c>
      <c r="N7" s="8">
        <v>46162644</v>
      </c>
      <c r="O7" s="8">
        <v>15324282</v>
      </c>
      <c r="P7" s="8">
        <v>13884190</v>
      </c>
      <c r="Q7" s="8">
        <v>14168738</v>
      </c>
      <c r="R7" s="8">
        <v>43377210</v>
      </c>
      <c r="S7" s="8"/>
      <c r="T7" s="8"/>
      <c r="U7" s="8"/>
      <c r="V7" s="8"/>
      <c r="W7" s="8">
        <v>121955889</v>
      </c>
      <c r="X7" s="8">
        <v>121199994</v>
      </c>
      <c r="Y7" s="8">
        <v>755895</v>
      </c>
      <c r="Z7" s="2">
        <v>0.62</v>
      </c>
      <c r="AA7" s="6">
        <v>161600000</v>
      </c>
    </row>
    <row r="8" spans="1:27" ht="13.5">
      <c r="A8" s="25" t="s">
        <v>34</v>
      </c>
      <c r="B8" s="24"/>
      <c r="C8" s="6">
        <v>47597635</v>
      </c>
      <c r="D8" s="6"/>
      <c r="E8" s="7">
        <v>52275000</v>
      </c>
      <c r="F8" s="8">
        <v>52275000</v>
      </c>
      <c r="G8" s="8">
        <v>4092417</v>
      </c>
      <c r="H8" s="8">
        <v>611407</v>
      </c>
      <c r="I8" s="8">
        <v>6620973</v>
      </c>
      <c r="J8" s="8">
        <v>11324797</v>
      </c>
      <c r="K8" s="8">
        <v>4782883</v>
      </c>
      <c r="L8" s="8">
        <v>6589327</v>
      </c>
      <c r="M8" s="8">
        <v>3431559</v>
      </c>
      <c r="N8" s="8">
        <v>14803769</v>
      </c>
      <c r="O8" s="8">
        <v>4518994</v>
      </c>
      <c r="P8" s="8">
        <v>4275046</v>
      </c>
      <c r="Q8" s="8">
        <v>4925380</v>
      </c>
      <c r="R8" s="8">
        <v>13719420</v>
      </c>
      <c r="S8" s="8"/>
      <c r="T8" s="8"/>
      <c r="U8" s="8"/>
      <c r="V8" s="8"/>
      <c r="W8" s="8">
        <v>39847986</v>
      </c>
      <c r="X8" s="8">
        <v>39206250</v>
      </c>
      <c r="Y8" s="8">
        <v>641736</v>
      </c>
      <c r="Z8" s="2">
        <v>1.64</v>
      </c>
      <c r="AA8" s="6">
        <v>52275000</v>
      </c>
    </row>
    <row r="9" spans="1:27" ht="13.5">
      <c r="A9" s="25" t="s">
        <v>35</v>
      </c>
      <c r="B9" s="24"/>
      <c r="C9" s="6">
        <v>46119712</v>
      </c>
      <c r="D9" s="6"/>
      <c r="E9" s="7">
        <v>53000000</v>
      </c>
      <c r="F9" s="8">
        <v>53000000</v>
      </c>
      <c r="G9" s="8">
        <v>4519588</v>
      </c>
      <c r="H9" s="8">
        <v>5131766</v>
      </c>
      <c r="I9" s="8">
        <v>4199944</v>
      </c>
      <c r="J9" s="8">
        <v>13851298</v>
      </c>
      <c r="K9" s="8">
        <v>4996992</v>
      </c>
      <c r="L9" s="8">
        <v>4285755</v>
      </c>
      <c r="M9" s="8">
        <v>4679774</v>
      </c>
      <c r="N9" s="8">
        <v>13962521</v>
      </c>
      <c r="O9" s="8">
        <v>4195706</v>
      </c>
      <c r="P9" s="8">
        <v>4648067</v>
      </c>
      <c r="Q9" s="8">
        <v>4686921</v>
      </c>
      <c r="R9" s="8">
        <v>13530694</v>
      </c>
      <c r="S9" s="8"/>
      <c r="T9" s="8"/>
      <c r="U9" s="8"/>
      <c r="V9" s="8"/>
      <c r="W9" s="8">
        <v>41344513</v>
      </c>
      <c r="X9" s="8">
        <v>39749994</v>
      </c>
      <c r="Y9" s="8">
        <v>1594519</v>
      </c>
      <c r="Z9" s="2">
        <v>4.01</v>
      </c>
      <c r="AA9" s="6">
        <v>53000000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1019603</v>
      </c>
      <c r="D11" s="6"/>
      <c r="E11" s="7">
        <v>1385846</v>
      </c>
      <c r="F11" s="8">
        <v>1385846</v>
      </c>
      <c r="G11" s="8"/>
      <c r="H11" s="8">
        <v>216942</v>
      </c>
      <c r="I11" s="8">
        <v>9452</v>
      </c>
      <c r="J11" s="8">
        <v>226394</v>
      </c>
      <c r="K11" s="8">
        <v>109128</v>
      </c>
      <c r="L11" s="8">
        <v>106914</v>
      </c>
      <c r="M11" s="8">
        <v>81704</v>
      </c>
      <c r="N11" s="8">
        <v>297746</v>
      </c>
      <c r="O11" s="8">
        <v>1782</v>
      </c>
      <c r="P11" s="8">
        <v>190364</v>
      </c>
      <c r="Q11" s="8">
        <v>36614</v>
      </c>
      <c r="R11" s="8">
        <v>228760</v>
      </c>
      <c r="S11" s="8"/>
      <c r="T11" s="8"/>
      <c r="U11" s="8"/>
      <c r="V11" s="8"/>
      <c r="W11" s="8">
        <v>752900</v>
      </c>
      <c r="X11" s="8">
        <v>1039374</v>
      </c>
      <c r="Y11" s="8">
        <v>-286474</v>
      </c>
      <c r="Z11" s="2">
        <v>-27.56</v>
      </c>
      <c r="AA11" s="6">
        <v>1385846</v>
      </c>
    </row>
    <row r="12" spans="1:27" ht="13.5">
      <c r="A12" s="25" t="s">
        <v>37</v>
      </c>
      <c r="B12" s="29"/>
      <c r="C12" s="6">
        <v>5843411</v>
      </c>
      <c r="D12" s="6"/>
      <c r="E12" s="7">
        <v>6732000</v>
      </c>
      <c r="F12" s="8">
        <v>6732000</v>
      </c>
      <c r="G12" s="8"/>
      <c r="H12" s="8">
        <v>743961</v>
      </c>
      <c r="I12" s="8">
        <v>579732</v>
      </c>
      <c r="J12" s="8">
        <v>1323693</v>
      </c>
      <c r="K12" s="8">
        <v>304801</v>
      </c>
      <c r="L12" s="8"/>
      <c r="M12" s="8">
        <v>336373</v>
      </c>
      <c r="N12" s="8">
        <v>641174</v>
      </c>
      <c r="O12" s="8">
        <v>160079</v>
      </c>
      <c r="P12" s="8">
        <v>107302</v>
      </c>
      <c r="Q12" s="8">
        <v>116254</v>
      </c>
      <c r="R12" s="8">
        <v>383635</v>
      </c>
      <c r="S12" s="8"/>
      <c r="T12" s="8"/>
      <c r="U12" s="8"/>
      <c r="V12" s="8"/>
      <c r="W12" s="8">
        <v>2348502</v>
      </c>
      <c r="X12" s="8">
        <v>5048991</v>
      </c>
      <c r="Y12" s="8">
        <v>-2700489</v>
      </c>
      <c r="Z12" s="2">
        <v>-53.49</v>
      </c>
      <c r="AA12" s="6">
        <v>6732000</v>
      </c>
    </row>
    <row r="13" spans="1:27" ht="13.5">
      <c r="A13" s="23" t="s">
        <v>38</v>
      </c>
      <c r="B13" s="29"/>
      <c r="C13" s="6">
        <v>56828059</v>
      </c>
      <c r="D13" s="6"/>
      <c r="E13" s="7">
        <v>91112389</v>
      </c>
      <c r="F13" s="8">
        <v>91112389</v>
      </c>
      <c r="G13" s="8">
        <v>10268174</v>
      </c>
      <c r="H13" s="8">
        <v>10560263</v>
      </c>
      <c r="I13" s="8">
        <v>10250579</v>
      </c>
      <c r="J13" s="8">
        <v>31079016</v>
      </c>
      <c r="K13" s="8">
        <v>10770810</v>
      </c>
      <c r="L13" s="8">
        <v>8390912</v>
      </c>
      <c r="M13" s="8">
        <v>11261911</v>
      </c>
      <c r="N13" s="8">
        <v>30423633</v>
      </c>
      <c r="O13" s="8">
        <v>11598560</v>
      </c>
      <c r="P13" s="8">
        <v>11762759</v>
      </c>
      <c r="Q13" s="8">
        <v>11766168</v>
      </c>
      <c r="R13" s="8">
        <v>35127487</v>
      </c>
      <c r="S13" s="8"/>
      <c r="T13" s="8"/>
      <c r="U13" s="8"/>
      <c r="V13" s="8"/>
      <c r="W13" s="8">
        <v>96630136</v>
      </c>
      <c r="X13" s="8">
        <v>68334273</v>
      </c>
      <c r="Y13" s="8">
        <v>28295863</v>
      </c>
      <c r="Z13" s="2">
        <v>41.41</v>
      </c>
      <c r="AA13" s="6">
        <v>91112389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155622</v>
      </c>
      <c r="D15" s="6"/>
      <c r="E15" s="7">
        <v>1001000</v>
      </c>
      <c r="F15" s="8">
        <v>1001000</v>
      </c>
      <c r="G15" s="8"/>
      <c r="H15" s="8">
        <v>831</v>
      </c>
      <c r="I15" s="8">
        <v>256</v>
      </c>
      <c r="J15" s="8">
        <v>1087</v>
      </c>
      <c r="K15" s="8">
        <v>82</v>
      </c>
      <c r="L15" s="8">
        <v>31</v>
      </c>
      <c r="M15" s="8"/>
      <c r="N15" s="8">
        <v>113</v>
      </c>
      <c r="O15" s="8">
        <v>2322</v>
      </c>
      <c r="P15" s="8">
        <v>7187</v>
      </c>
      <c r="Q15" s="8"/>
      <c r="R15" s="8">
        <v>9509</v>
      </c>
      <c r="S15" s="8"/>
      <c r="T15" s="8"/>
      <c r="U15" s="8"/>
      <c r="V15" s="8"/>
      <c r="W15" s="8">
        <v>10709</v>
      </c>
      <c r="X15" s="8">
        <v>750744</v>
      </c>
      <c r="Y15" s="8">
        <v>-740035</v>
      </c>
      <c r="Z15" s="2">
        <v>-98.57</v>
      </c>
      <c r="AA15" s="6">
        <v>1001000</v>
      </c>
    </row>
    <row r="16" spans="1:27" ht="13.5">
      <c r="A16" s="23" t="s">
        <v>41</v>
      </c>
      <c r="B16" s="29"/>
      <c r="C16" s="6">
        <v>6723668</v>
      </c>
      <c r="D16" s="6"/>
      <c r="E16" s="7">
        <v>2126587</v>
      </c>
      <c r="F16" s="8">
        <v>2126587</v>
      </c>
      <c r="G16" s="8">
        <v>72631</v>
      </c>
      <c r="H16" s="8">
        <v>1044</v>
      </c>
      <c r="I16" s="8">
        <v>378</v>
      </c>
      <c r="J16" s="8">
        <v>74053</v>
      </c>
      <c r="K16" s="8">
        <v>23421</v>
      </c>
      <c r="L16" s="8">
        <v>10646</v>
      </c>
      <c r="M16" s="8">
        <v>187</v>
      </c>
      <c r="N16" s="8">
        <v>34254</v>
      </c>
      <c r="O16" s="8">
        <v>2522</v>
      </c>
      <c r="P16" s="8">
        <v>187</v>
      </c>
      <c r="Q16" s="8"/>
      <c r="R16" s="8">
        <v>2709</v>
      </c>
      <c r="S16" s="8"/>
      <c r="T16" s="8"/>
      <c r="U16" s="8"/>
      <c r="V16" s="8"/>
      <c r="W16" s="8">
        <v>111016</v>
      </c>
      <c r="X16" s="8">
        <v>1594926</v>
      </c>
      <c r="Y16" s="8">
        <v>-1483910</v>
      </c>
      <c r="Z16" s="2">
        <v>-93.04</v>
      </c>
      <c r="AA16" s="6">
        <v>2126587</v>
      </c>
    </row>
    <row r="17" spans="1:27" ht="13.5">
      <c r="A17" s="23" t="s">
        <v>42</v>
      </c>
      <c r="B17" s="29"/>
      <c r="C17" s="6">
        <v>13215741</v>
      </c>
      <c r="D17" s="6"/>
      <c r="E17" s="7">
        <v>12000000</v>
      </c>
      <c r="F17" s="8">
        <v>12000000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9000000</v>
      </c>
      <c r="Y17" s="8">
        <v>-9000000</v>
      </c>
      <c r="Z17" s="2">
        <v>-100</v>
      </c>
      <c r="AA17" s="6">
        <v>12000000</v>
      </c>
    </row>
    <row r="18" spans="1:27" ht="13.5">
      <c r="A18" s="23" t="s">
        <v>43</v>
      </c>
      <c r="B18" s="29"/>
      <c r="C18" s="6">
        <v>854731930</v>
      </c>
      <c r="D18" s="6"/>
      <c r="E18" s="7">
        <v>699244000</v>
      </c>
      <c r="F18" s="8">
        <v>699244000</v>
      </c>
      <c r="G18" s="8"/>
      <c r="H18" s="8"/>
      <c r="I18" s="8">
        <v>289836000</v>
      </c>
      <c r="J18" s="8">
        <v>289836000</v>
      </c>
      <c r="K18" s="8"/>
      <c r="L18" s="8"/>
      <c r="M18" s="8">
        <v>215422000</v>
      </c>
      <c r="N18" s="8">
        <v>215422000</v>
      </c>
      <c r="O18" s="8"/>
      <c r="P18" s="8"/>
      <c r="Q18" s="8"/>
      <c r="R18" s="8"/>
      <c r="S18" s="8"/>
      <c r="T18" s="8"/>
      <c r="U18" s="8"/>
      <c r="V18" s="8"/>
      <c r="W18" s="8">
        <v>505258000</v>
      </c>
      <c r="X18" s="8">
        <v>524432988</v>
      </c>
      <c r="Y18" s="8">
        <v>-19174988</v>
      </c>
      <c r="Z18" s="2">
        <v>-3.66</v>
      </c>
      <c r="AA18" s="6">
        <v>699244000</v>
      </c>
    </row>
    <row r="19" spans="1:27" ht="13.5">
      <c r="A19" s="23" t="s">
        <v>44</v>
      </c>
      <c r="B19" s="29"/>
      <c r="C19" s="6">
        <v>3806339</v>
      </c>
      <c r="D19" s="6"/>
      <c r="E19" s="7">
        <v>3578567</v>
      </c>
      <c r="F19" s="26">
        <v>3578567</v>
      </c>
      <c r="G19" s="26">
        <v>120449</v>
      </c>
      <c r="H19" s="26">
        <v>648619</v>
      </c>
      <c r="I19" s="26">
        <v>245397</v>
      </c>
      <c r="J19" s="26">
        <v>1014465</v>
      </c>
      <c r="K19" s="26">
        <v>351190</v>
      </c>
      <c r="L19" s="26">
        <v>177552</v>
      </c>
      <c r="M19" s="26">
        <v>174429</v>
      </c>
      <c r="N19" s="26">
        <v>703171</v>
      </c>
      <c r="O19" s="26">
        <v>206964</v>
      </c>
      <c r="P19" s="26">
        <v>378837</v>
      </c>
      <c r="Q19" s="26">
        <v>115319</v>
      </c>
      <c r="R19" s="26">
        <v>701120</v>
      </c>
      <c r="S19" s="26"/>
      <c r="T19" s="26"/>
      <c r="U19" s="26"/>
      <c r="V19" s="26"/>
      <c r="W19" s="26">
        <v>2418756</v>
      </c>
      <c r="X19" s="26">
        <v>2683845</v>
      </c>
      <c r="Y19" s="26">
        <v>-265089</v>
      </c>
      <c r="Z19" s="27">
        <v>-9.88</v>
      </c>
      <c r="AA19" s="28">
        <v>3578567</v>
      </c>
    </row>
    <row r="20" spans="1:27" ht="13.5">
      <c r="A20" s="23" t="s">
        <v>45</v>
      </c>
      <c r="B20" s="29"/>
      <c r="C20" s="6">
        <v>9515142</v>
      </c>
      <c r="D20" s="6"/>
      <c r="E20" s="7"/>
      <c r="F20" s="8"/>
      <c r="G20" s="8"/>
      <c r="H20" s="8">
        <v>31625</v>
      </c>
      <c r="I20" s="30"/>
      <c r="J20" s="8">
        <v>31625</v>
      </c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>
        <v>31625</v>
      </c>
      <c r="X20" s="8"/>
      <c r="Y20" s="8">
        <v>31625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1866291304</v>
      </c>
      <c r="D21" s="33">
        <f t="shared" si="0"/>
        <v>0</v>
      </c>
      <c r="E21" s="34">
        <f t="shared" si="0"/>
        <v>1829055390</v>
      </c>
      <c r="F21" s="35">
        <f t="shared" si="0"/>
        <v>1909055390</v>
      </c>
      <c r="G21" s="35">
        <f t="shared" si="0"/>
        <v>96959457</v>
      </c>
      <c r="H21" s="35">
        <f t="shared" si="0"/>
        <v>77875127</v>
      </c>
      <c r="I21" s="35">
        <f t="shared" si="0"/>
        <v>397587699</v>
      </c>
      <c r="J21" s="35">
        <f t="shared" si="0"/>
        <v>572422283</v>
      </c>
      <c r="K21" s="35">
        <f t="shared" si="0"/>
        <v>107903137</v>
      </c>
      <c r="L21" s="35">
        <f t="shared" si="0"/>
        <v>113166155</v>
      </c>
      <c r="M21" s="35">
        <f t="shared" si="0"/>
        <v>314223845</v>
      </c>
      <c r="N21" s="35">
        <f t="shared" si="0"/>
        <v>535293137</v>
      </c>
      <c r="O21" s="35">
        <f t="shared" si="0"/>
        <v>98176006</v>
      </c>
      <c r="P21" s="35">
        <f t="shared" si="0"/>
        <v>110137150</v>
      </c>
      <c r="Q21" s="35">
        <f t="shared" si="0"/>
        <v>98009468</v>
      </c>
      <c r="R21" s="35">
        <f t="shared" si="0"/>
        <v>306322624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1414038044</v>
      </c>
      <c r="X21" s="35">
        <f t="shared" si="0"/>
        <v>1431791316</v>
      </c>
      <c r="Y21" s="35">
        <f t="shared" si="0"/>
        <v>-17753272</v>
      </c>
      <c r="Z21" s="36">
        <f>+IF(X21&lt;&gt;0,+(Y21/X21)*100,0)</f>
        <v>-1.2399343257366147</v>
      </c>
      <c r="AA21" s="33">
        <f>SUM(AA5:AA20)</f>
        <v>1909055390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516495871</v>
      </c>
      <c r="D24" s="6"/>
      <c r="E24" s="7">
        <v>469999987</v>
      </c>
      <c r="F24" s="8">
        <v>469999987</v>
      </c>
      <c r="G24" s="8">
        <v>800930</v>
      </c>
      <c r="H24" s="8">
        <v>89301203</v>
      </c>
      <c r="I24" s="8">
        <v>44533266</v>
      </c>
      <c r="J24" s="8">
        <v>134635399</v>
      </c>
      <c r="K24" s="8">
        <v>46876157</v>
      </c>
      <c r="L24" s="8">
        <v>46813863</v>
      </c>
      <c r="M24" s="8">
        <v>49983881</v>
      </c>
      <c r="N24" s="8">
        <v>143673901</v>
      </c>
      <c r="O24" s="8">
        <v>49433134</v>
      </c>
      <c r="P24" s="8">
        <v>45292392</v>
      </c>
      <c r="Q24" s="8"/>
      <c r="R24" s="8">
        <v>94725526</v>
      </c>
      <c r="S24" s="8"/>
      <c r="T24" s="8"/>
      <c r="U24" s="8"/>
      <c r="V24" s="8"/>
      <c r="W24" s="8">
        <v>373034826</v>
      </c>
      <c r="X24" s="8">
        <v>352497852</v>
      </c>
      <c r="Y24" s="8">
        <v>20536974</v>
      </c>
      <c r="Z24" s="2">
        <v>5.83</v>
      </c>
      <c r="AA24" s="6">
        <v>469999987</v>
      </c>
    </row>
    <row r="25" spans="1:27" ht="13.5">
      <c r="A25" s="25" t="s">
        <v>49</v>
      </c>
      <c r="B25" s="24"/>
      <c r="C25" s="6">
        <v>31050339</v>
      </c>
      <c r="D25" s="6"/>
      <c r="E25" s="7">
        <v>33241639</v>
      </c>
      <c r="F25" s="8">
        <v>33241639</v>
      </c>
      <c r="G25" s="8">
        <v>2541674</v>
      </c>
      <c r="H25" s="8">
        <v>2539880</v>
      </c>
      <c r="I25" s="8">
        <v>2541271</v>
      </c>
      <c r="J25" s="8">
        <v>7622825</v>
      </c>
      <c r="K25" s="8">
        <v>2539880</v>
      </c>
      <c r="L25" s="8">
        <v>2582558</v>
      </c>
      <c r="M25" s="8">
        <v>2615545</v>
      </c>
      <c r="N25" s="8">
        <v>7737983</v>
      </c>
      <c r="O25" s="8">
        <v>2563877</v>
      </c>
      <c r="P25" s="8">
        <v>2564851</v>
      </c>
      <c r="Q25" s="8"/>
      <c r="R25" s="8">
        <v>5128728</v>
      </c>
      <c r="S25" s="8"/>
      <c r="T25" s="8"/>
      <c r="U25" s="8"/>
      <c r="V25" s="8"/>
      <c r="W25" s="8">
        <v>20489536</v>
      </c>
      <c r="X25" s="8">
        <v>24931098</v>
      </c>
      <c r="Y25" s="8">
        <v>-4441562</v>
      </c>
      <c r="Z25" s="2">
        <v>-17.82</v>
      </c>
      <c r="AA25" s="6">
        <v>33241639</v>
      </c>
    </row>
    <row r="26" spans="1:27" ht="13.5">
      <c r="A26" s="25" t="s">
        <v>50</v>
      </c>
      <c r="B26" s="24"/>
      <c r="C26" s="6">
        <v>936712685</v>
      </c>
      <c r="D26" s="6"/>
      <c r="E26" s="7">
        <v>275000000</v>
      </c>
      <c r="F26" s="8">
        <v>275000000</v>
      </c>
      <c r="G26" s="8"/>
      <c r="H26" s="8"/>
      <c r="I26" s="8"/>
      <c r="J26" s="8"/>
      <c r="K26" s="8"/>
      <c r="L26" s="8">
        <v>25243</v>
      </c>
      <c r="M26" s="8"/>
      <c r="N26" s="8">
        <v>25243</v>
      </c>
      <c r="O26" s="8"/>
      <c r="P26" s="8"/>
      <c r="Q26" s="8"/>
      <c r="R26" s="8"/>
      <c r="S26" s="8"/>
      <c r="T26" s="8"/>
      <c r="U26" s="8"/>
      <c r="V26" s="8"/>
      <c r="W26" s="8">
        <v>25243</v>
      </c>
      <c r="X26" s="8">
        <v>206249994</v>
      </c>
      <c r="Y26" s="8">
        <v>-206224751</v>
      </c>
      <c r="Z26" s="2">
        <v>-99.99</v>
      </c>
      <c r="AA26" s="6">
        <v>275000000</v>
      </c>
    </row>
    <row r="27" spans="1:27" ht="13.5">
      <c r="A27" s="25" t="s">
        <v>51</v>
      </c>
      <c r="B27" s="24"/>
      <c r="C27" s="6">
        <v>474164688</v>
      </c>
      <c r="D27" s="6"/>
      <c r="E27" s="7">
        <v>490000000</v>
      </c>
      <c r="F27" s="8">
        <v>490000000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367499898</v>
      </c>
      <c r="Y27" s="8">
        <v>-367499898</v>
      </c>
      <c r="Z27" s="2">
        <v>-100</v>
      </c>
      <c r="AA27" s="6">
        <v>490000000</v>
      </c>
    </row>
    <row r="28" spans="1:27" ht="13.5">
      <c r="A28" s="25" t="s">
        <v>52</v>
      </c>
      <c r="B28" s="24"/>
      <c r="C28" s="6">
        <v>4122874</v>
      </c>
      <c r="D28" s="6"/>
      <c r="E28" s="7">
        <v>140501000</v>
      </c>
      <c r="F28" s="8">
        <v>140501000</v>
      </c>
      <c r="G28" s="8"/>
      <c r="H28" s="8"/>
      <c r="I28" s="8"/>
      <c r="J28" s="8"/>
      <c r="K28" s="8">
        <v>1</v>
      </c>
      <c r="L28" s="8"/>
      <c r="M28" s="8"/>
      <c r="N28" s="8">
        <v>1</v>
      </c>
      <c r="O28" s="8">
        <v>2</v>
      </c>
      <c r="P28" s="8"/>
      <c r="Q28" s="8">
        <v>114533</v>
      </c>
      <c r="R28" s="8">
        <v>114535</v>
      </c>
      <c r="S28" s="8"/>
      <c r="T28" s="8"/>
      <c r="U28" s="8"/>
      <c r="V28" s="8"/>
      <c r="W28" s="8">
        <v>114536</v>
      </c>
      <c r="X28" s="8">
        <v>105375735</v>
      </c>
      <c r="Y28" s="8">
        <v>-105261199</v>
      </c>
      <c r="Z28" s="2">
        <v>-99.89</v>
      </c>
      <c r="AA28" s="6">
        <v>140501000</v>
      </c>
    </row>
    <row r="29" spans="1:27" ht="13.5">
      <c r="A29" s="25" t="s">
        <v>53</v>
      </c>
      <c r="B29" s="24"/>
      <c r="C29" s="6">
        <v>814197542</v>
      </c>
      <c r="D29" s="6"/>
      <c r="E29" s="7">
        <v>560000000</v>
      </c>
      <c r="F29" s="8">
        <v>560000000</v>
      </c>
      <c r="G29" s="8">
        <v>100354</v>
      </c>
      <c r="H29" s="8">
        <v>4037896</v>
      </c>
      <c r="I29" s="8">
        <v>39225530</v>
      </c>
      <c r="J29" s="8">
        <v>43363780</v>
      </c>
      <c r="K29" s="8">
        <v>10457765</v>
      </c>
      <c r="L29" s="8">
        <v>48947171</v>
      </c>
      <c r="M29" s="8">
        <v>84330829</v>
      </c>
      <c r="N29" s="8">
        <v>143735765</v>
      </c>
      <c r="O29" s="8">
        <v>48550906</v>
      </c>
      <c r="P29" s="8">
        <v>20352149</v>
      </c>
      <c r="Q29" s="8">
        <v>94855701</v>
      </c>
      <c r="R29" s="8">
        <v>163758756</v>
      </c>
      <c r="S29" s="8"/>
      <c r="T29" s="8"/>
      <c r="U29" s="8"/>
      <c r="V29" s="8"/>
      <c r="W29" s="8">
        <v>350858301</v>
      </c>
      <c r="X29" s="8">
        <v>419999994</v>
      </c>
      <c r="Y29" s="8">
        <v>-69141693</v>
      </c>
      <c r="Z29" s="2">
        <v>-16.46</v>
      </c>
      <c r="AA29" s="6">
        <v>560000000</v>
      </c>
    </row>
    <row r="30" spans="1:27" ht="13.5">
      <c r="A30" s="25" t="s">
        <v>54</v>
      </c>
      <c r="B30" s="24"/>
      <c r="C30" s="6">
        <v>31245626</v>
      </c>
      <c r="D30" s="6"/>
      <c r="E30" s="7">
        <v>26319855</v>
      </c>
      <c r="F30" s="8">
        <v>19619855</v>
      </c>
      <c r="G30" s="8">
        <v>137287</v>
      </c>
      <c r="H30" s="8">
        <v>443151</v>
      </c>
      <c r="I30" s="8">
        <v>590499</v>
      </c>
      <c r="J30" s="8">
        <v>1170937</v>
      </c>
      <c r="K30" s="8">
        <v>2035092</v>
      </c>
      <c r="L30" s="8">
        <v>1388170</v>
      </c>
      <c r="M30" s="8">
        <v>-99066</v>
      </c>
      <c r="N30" s="8">
        <v>3324196</v>
      </c>
      <c r="O30" s="8">
        <v>3126296</v>
      </c>
      <c r="P30" s="8">
        <v>361748</v>
      </c>
      <c r="Q30" s="8">
        <v>5139950</v>
      </c>
      <c r="R30" s="8">
        <v>8627994</v>
      </c>
      <c r="S30" s="8"/>
      <c r="T30" s="8"/>
      <c r="U30" s="8"/>
      <c r="V30" s="8"/>
      <c r="W30" s="8">
        <v>13123127</v>
      </c>
      <c r="X30" s="8">
        <v>14714676</v>
      </c>
      <c r="Y30" s="8">
        <v>-1591549</v>
      </c>
      <c r="Z30" s="2">
        <v>-10.82</v>
      </c>
      <c r="AA30" s="6">
        <v>19619855</v>
      </c>
    </row>
    <row r="31" spans="1:27" ht="13.5">
      <c r="A31" s="25" t="s">
        <v>55</v>
      </c>
      <c r="B31" s="24"/>
      <c r="C31" s="6">
        <v>250314641</v>
      </c>
      <c r="D31" s="6"/>
      <c r="E31" s="7">
        <v>235075000</v>
      </c>
      <c r="F31" s="8">
        <v>177500566</v>
      </c>
      <c r="G31" s="8">
        <v>452378</v>
      </c>
      <c r="H31" s="8">
        <v>12073323</v>
      </c>
      <c r="I31" s="8">
        <v>20721185</v>
      </c>
      <c r="J31" s="8">
        <v>33246886</v>
      </c>
      <c r="K31" s="8">
        <v>28270895</v>
      </c>
      <c r="L31" s="8">
        <v>10239553</v>
      </c>
      <c r="M31" s="8">
        <v>15362929</v>
      </c>
      <c r="N31" s="8">
        <v>53873377</v>
      </c>
      <c r="O31" s="8">
        <v>9434201</v>
      </c>
      <c r="P31" s="8">
        <v>20928597</v>
      </c>
      <c r="Q31" s="8">
        <v>15990823</v>
      </c>
      <c r="R31" s="8">
        <v>46353621</v>
      </c>
      <c r="S31" s="8"/>
      <c r="T31" s="8"/>
      <c r="U31" s="8"/>
      <c r="V31" s="8"/>
      <c r="W31" s="8">
        <v>133473884</v>
      </c>
      <c r="X31" s="8">
        <v>133125165</v>
      </c>
      <c r="Y31" s="8">
        <v>348719</v>
      </c>
      <c r="Z31" s="2">
        <v>0.26</v>
      </c>
      <c r="AA31" s="6">
        <v>177500566</v>
      </c>
    </row>
    <row r="32" spans="1:27" ht="13.5">
      <c r="A32" s="25" t="s">
        <v>43</v>
      </c>
      <c r="B32" s="24"/>
      <c r="C32" s="6">
        <v>4051230</v>
      </c>
      <c r="D32" s="6"/>
      <c r="E32" s="7">
        <v>4500000</v>
      </c>
      <c r="F32" s="8">
        <v>4500000</v>
      </c>
      <c r="G32" s="8"/>
      <c r="H32" s="8"/>
      <c r="I32" s="8"/>
      <c r="J32" s="8"/>
      <c r="K32" s="8">
        <v>4087100</v>
      </c>
      <c r="L32" s="8"/>
      <c r="M32" s="8"/>
      <c r="N32" s="8">
        <v>4087100</v>
      </c>
      <c r="O32" s="8"/>
      <c r="P32" s="8"/>
      <c r="Q32" s="8"/>
      <c r="R32" s="8"/>
      <c r="S32" s="8"/>
      <c r="T32" s="8"/>
      <c r="U32" s="8"/>
      <c r="V32" s="8"/>
      <c r="W32" s="8">
        <v>4087100</v>
      </c>
      <c r="X32" s="8">
        <v>3375000</v>
      </c>
      <c r="Y32" s="8">
        <v>712100</v>
      </c>
      <c r="Z32" s="2">
        <v>21.1</v>
      </c>
      <c r="AA32" s="6">
        <v>4500000</v>
      </c>
    </row>
    <row r="33" spans="1:27" ht="13.5">
      <c r="A33" s="25" t="s">
        <v>56</v>
      </c>
      <c r="B33" s="24"/>
      <c r="C33" s="6">
        <v>97786315</v>
      </c>
      <c r="D33" s="6"/>
      <c r="E33" s="7">
        <v>189100500</v>
      </c>
      <c r="F33" s="8">
        <v>154854934</v>
      </c>
      <c r="G33" s="8">
        <v>675670</v>
      </c>
      <c r="H33" s="8">
        <v>13072272</v>
      </c>
      <c r="I33" s="8">
        <v>1419282</v>
      </c>
      <c r="J33" s="8">
        <v>15167224</v>
      </c>
      <c r="K33" s="8">
        <v>8232422</v>
      </c>
      <c r="L33" s="8">
        <v>11748926</v>
      </c>
      <c r="M33" s="8">
        <v>23630026</v>
      </c>
      <c r="N33" s="8">
        <v>43611374</v>
      </c>
      <c r="O33" s="8">
        <v>8993655</v>
      </c>
      <c r="P33" s="8">
        <v>11707872</v>
      </c>
      <c r="Q33" s="8">
        <v>13988823</v>
      </c>
      <c r="R33" s="8">
        <v>34690350</v>
      </c>
      <c r="S33" s="8"/>
      <c r="T33" s="8"/>
      <c r="U33" s="8"/>
      <c r="V33" s="8"/>
      <c r="W33" s="8">
        <v>93468948</v>
      </c>
      <c r="X33" s="8">
        <v>116140770</v>
      </c>
      <c r="Y33" s="8">
        <v>-22671822</v>
      </c>
      <c r="Z33" s="2">
        <v>-19.52</v>
      </c>
      <c r="AA33" s="6">
        <v>154854934</v>
      </c>
    </row>
    <row r="34" spans="1:27" ht="13.5">
      <c r="A34" s="23" t="s">
        <v>57</v>
      </c>
      <c r="B34" s="29"/>
      <c r="C34" s="6">
        <v>10456482</v>
      </c>
      <c r="D34" s="6"/>
      <c r="E34" s="7"/>
      <c r="F34" s="8"/>
      <c r="G34" s="8">
        <v>689659</v>
      </c>
      <c r="H34" s="8"/>
      <c r="I34" s="8"/>
      <c r="J34" s="8">
        <v>689659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>
        <v>689659</v>
      </c>
      <c r="X34" s="8"/>
      <c r="Y34" s="8">
        <v>689659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3170598293</v>
      </c>
      <c r="D35" s="33">
        <f>SUM(D24:D34)</f>
        <v>0</v>
      </c>
      <c r="E35" s="34">
        <f t="shared" si="1"/>
        <v>2423737981</v>
      </c>
      <c r="F35" s="35">
        <f t="shared" si="1"/>
        <v>2325217981</v>
      </c>
      <c r="G35" s="35">
        <f t="shared" si="1"/>
        <v>5397952</v>
      </c>
      <c r="H35" s="35">
        <f t="shared" si="1"/>
        <v>121467725</v>
      </c>
      <c r="I35" s="35">
        <f t="shared" si="1"/>
        <v>109031033</v>
      </c>
      <c r="J35" s="35">
        <f t="shared" si="1"/>
        <v>235896710</v>
      </c>
      <c r="K35" s="35">
        <f t="shared" si="1"/>
        <v>102499312</v>
      </c>
      <c r="L35" s="35">
        <f t="shared" si="1"/>
        <v>121745484</v>
      </c>
      <c r="M35" s="35">
        <f t="shared" si="1"/>
        <v>175824144</v>
      </c>
      <c r="N35" s="35">
        <f t="shared" si="1"/>
        <v>400068940</v>
      </c>
      <c r="O35" s="35">
        <f t="shared" si="1"/>
        <v>122102071</v>
      </c>
      <c r="P35" s="35">
        <f t="shared" si="1"/>
        <v>101207609</v>
      </c>
      <c r="Q35" s="35">
        <f t="shared" si="1"/>
        <v>130089830</v>
      </c>
      <c r="R35" s="35">
        <f t="shared" si="1"/>
        <v>353399510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989365160</v>
      </c>
      <c r="X35" s="35">
        <f t="shared" si="1"/>
        <v>1743910182</v>
      </c>
      <c r="Y35" s="35">
        <f t="shared" si="1"/>
        <v>-754545022</v>
      </c>
      <c r="Z35" s="36">
        <f>+IF(X35&lt;&gt;0,+(Y35/X35)*100,0)</f>
        <v>-43.26742453757862</v>
      </c>
      <c r="AA35" s="33">
        <f>SUM(AA24:AA34)</f>
        <v>2325217981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-1304306989</v>
      </c>
      <c r="D37" s="46">
        <f>+D21-D35</f>
        <v>0</v>
      </c>
      <c r="E37" s="47">
        <f t="shared" si="2"/>
        <v>-594682591</v>
      </c>
      <c r="F37" s="48">
        <f t="shared" si="2"/>
        <v>-416162591</v>
      </c>
      <c r="G37" s="48">
        <f t="shared" si="2"/>
        <v>91561505</v>
      </c>
      <c r="H37" s="48">
        <f t="shared" si="2"/>
        <v>-43592598</v>
      </c>
      <c r="I37" s="48">
        <f t="shared" si="2"/>
        <v>288556666</v>
      </c>
      <c r="J37" s="48">
        <f t="shared" si="2"/>
        <v>336525573</v>
      </c>
      <c r="K37" s="48">
        <f t="shared" si="2"/>
        <v>5403825</v>
      </c>
      <c r="L37" s="48">
        <f t="shared" si="2"/>
        <v>-8579329</v>
      </c>
      <c r="M37" s="48">
        <f t="shared" si="2"/>
        <v>138399701</v>
      </c>
      <c r="N37" s="48">
        <f t="shared" si="2"/>
        <v>135224197</v>
      </c>
      <c r="O37" s="48">
        <f t="shared" si="2"/>
        <v>-23926065</v>
      </c>
      <c r="P37" s="48">
        <f t="shared" si="2"/>
        <v>8929541</v>
      </c>
      <c r="Q37" s="48">
        <f t="shared" si="2"/>
        <v>-32080362</v>
      </c>
      <c r="R37" s="48">
        <f t="shared" si="2"/>
        <v>-47076886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424672884</v>
      </c>
      <c r="X37" s="48">
        <f>IF(F21=F35,0,X21-X35)</f>
        <v>-312118866</v>
      </c>
      <c r="Y37" s="48">
        <f t="shared" si="2"/>
        <v>736791750</v>
      </c>
      <c r="Z37" s="49">
        <f>+IF(X37&lt;&gt;0,+(Y37/X37)*100,0)</f>
        <v>-236.06126711994398</v>
      </c>
      <c r="AA37" s="46">
        <f>+AA21-AA35</f>
        <v>-416162591</v>
      </c>
    </row>
    <row r="38" spans="1:27" ht="22.5" customHeight="1">
      <c r="A38" s="50" t="s">
        <v>60</v>
      </c>
      <c r="B38" s="29"/>
      <c r="C38" s="6">
        <v>5537318</v>
      </c>
      <c r="D38" s="6"/>
      <c r="E38" s="7">
        <v>281797000</v>
      </c>
      <c r="F38" s="8">
        <v>281797000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211347747</v>
      </c>
      <c r="Y38" s="8">
        <v>-211347747</v>
      </c>
      <c r="Z38" s="2">
        <v>-100</v>
      </c>
      <c r="AA38" s="6">
        <v>281797000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-1298769671</v>
      </c>
      <c r="D41" s="56">
        <f>SUM(D37:D40)</f>
        <v>0</v>
      </c>
      <c r="E41" s="57">
        <f t="shared" si="3"/>
        <v>-312885591</v>
      </c>
      <c r="F41" s="58">
        <f t="shared" si="3"/>
        <v>-134365591</v>
      </c>
      <c r="G41" s="58">
        <f t="shared" si="3"/>
        <v>91561505</v>
      </c>
      <c r="H41" s="58">
        <f t="shared" si="3"/>
        <v>-43592598</v>
      </c>
      <c r="I41" s="58">
        <f t="shared" si="3"/>
        <v>288556666</v>
      </c>
      <c r="J41" s="58">
        <f t="shared" si="3"/>
        <v>336525573</v>
      </c>
      <c r="K41" s="58">
        <f t="shared" si="3"/>
        <v>5403825</v>
      </c>
      <c r="L41" s="58">
        <f t="shared" si="3"/>
        <v>-8579329</v>
      </c>
      <c r="M41" s="58">
        <f t="shared" si="3"/>
        <v>138399701</v>
      </c>
      <c r="N41" s="58">
        <f t="shared" si="3"/>
        <v>135224197</v>
      </c>
      <c r="O41" s="58">
        <f t="shared" si="3"/>
        <v>-23926065</v>
      </c>
      <c r="P41" s="58">
        <f t="shared" si="3"/>
        <v>8929541</v>
      </c>
      <c r="Q41" s="58">
        <f t="shared" si="3"/>
        <v>-32080362</v>
      </c>
      <c r="R41" s="58">
        <f t="shared" si="3"/>
        <v>-47076886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424672884</v>
      </c>
      <c r="X41" s="58">
        <f t="shared" si="3"/>
        <v>-100771119</v>
      </c>
      <c r="Y41" s="58">
        <f t="shared" si="3"/>
        <v>525444003</v>
      </c>
      <c r="Z41" s="59">
        <f>+IF(X41&lt;&gt;0,+(Y41/X41)*100,0)</f>
        <v>-521.4232095606679</v>
      </c>
      <c r="AA41" s="56">
        <f>SUM(AA37:AA40)</f>
        <v>-134365591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-1298769671</v>
      </c>
      <c r="D43" s="64">
        <f>+D41-D42</f>
        <v>0</v>
      </c>
      <c r="E43" s="65">
        <f t="shared" si="4"/>
        <v>-312885591</v>
      </c>
      <c r="F43" s="66">
        <f t="shared" si="4"/>
        <v>-134365591</v>
      </c>
      <c r="G43" s="66">
        <f t="shared" si="4"/>
        <v>91561505</v>
      </c>
      <c r="H43" s="66">
        <f t="shared" si="4"/>
        <v>-43592598</v>
      </c>
      <c r="I43" s="66">
        <f t="shared" si="4"/>
        <v>288556666</v>
      </c>
      <c r="J43" s="66">
        <f t="shared" si="4"/>
        <v>336525573</v>
      </c>
      <c r="K43" s="66">
        <f t="shared" si="4"/>
        <v>5403825</v>
      </c>
      <c r="L43" s="66">
        <f t="shared" si="4"/>
        <v>-8579329</v>
      </c>
      <c r="M43" s="66">
        <f t="shared" si="4"/>
        <v>138399701</v>
      </c>
      <c r="N43" s="66">
        <f t="shared" si="4"/>
        <v>135224197</v>
      </c>
      <c r="O43" s="66">
        <f t="shared" si="4"/>
        <v>-23926065</v>
      </c>
      <c r="P43" s="66">
        <f t="shared" si="4"/>
        <v>8929541</v>
      </c>
      <c r="Q43" s="66">
        <f t="shared" si="4"/>
        <v>-32080362</v>
      </c>
      <c r="R43" s="66">
        <f t="shared" si="4"/>
        <v>-47076886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424672884</v>
      </c>
      <c r="X43" s="66">
        <f t="shared" si="4"/>
        <v>-100771119</v>
      </c>
      <c r="Y43" s="66">
        <f t="shared" si="4"/>
        <v>525444003</v>
      </c>
      <c r="Z43" s="67">
        <f>+IF(X43&lt;&gt;0,+(Y43/X43)*100,0)</f>
        <v>-521.4232095606679</v>
      </c>
      <c r="AA43" s="64">
        <f>+AA41-AA42</f>
        <v>-134365591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-1298769671</v>
      </c>
      <c r="D45" s="56">
        <f>SUM(D43:D44)</f>
        <v>0</v>
      </c>
      <c r="E45" s="57">
        <f t="shared" si="5"/>
        <v>-312885591</v>
      </c>
      <c r="F45" s="58">
        <f t="shared" si="5"/>
        <v>-134365591</v>
      </c>
      <c r="G45" s="58">
        <f t="shared" si="5"/>
        <v>91561505</v>
      </c>
      <c r="H45" s="58">
        <f t="shared" si="5"/>
        <v>-43592598</v>
      </c>
      <c r="I45" s="58">
        <f t="shared" si="5"/>
        <v>288556666</v>
      </c>
      <c r="J45" s="58">
        <f t="shared" si="5"/>
        <v>336525573</v>
      </c>
      <c r="K45" s="58">
        <f t="shared" si="5"/>
        <v>5403825</v>
      </c>
      <c r="L45" s="58">
        <f t="shared" si="5"/>
        <v>-8579329</v>
      </c>
      <c r="M45" s="58">
        <f t="shared" si="5"/>
        <v>138399701</v>
      </c>
      <c r="N45" s="58">
        <f t="shared" si="5"/>
        <v>135224197</v>
      </c>
      <c r="O45" s="58">
        <f t="shared" si="5"/>
        <v>-23926065</v>
      </c>
      <c r="P45" s="58">
        <f t="shared" si="5"/>
        <v>8929541</v>
      </c>
      <c r="Q45" s="58">
        <f t="shared" si="5"/>
        <v>-32080362</v>
      </c>
      <c r="R45" s="58">
        <f t="shared" si="5"/>
        <v>-47076886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424672884</v>
      </c>
      <c r="X45" s="58">
        <f t="shared" si="5"/>
        <v>-100771119</v>
      </c>
      <c r="Y45" s="58">
        <f t="shared" si="5"/>
        <v>525444003</v>
      </c>
      <c r="Z45" s="59">
        <f>+IF(X45&lt;&gt;0,+(Y45/X45)*100,0)</f>
        <v>-521.4232095606679</v>
      </c>
      <c r="AA45" s="56">
        <f>SUM(AA43:AA44)</f>
        <v>-134365591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-1298769671</v>
      </c>
      <c r="D47" s="71">
        <f>SUM(D45:D46)</f>
        <v>0</v>
      </c>
      <c r="E47" s="72">
        <f t="shared" si="6"/>
        <v>-312885591</v>
      </c>
      <c r="F47" s="73">
        <f t="shared" si="6"/>
        <v>-134365591</v>
      </c>
      <c r="G47" s="73">
        <f t="shared" si="6"/>
        <v>91561505</v>
      </c>
      <c r="H47" s="74">
        <f t="shared" si="6"/>
        <v>-43592598</v>
      </c>
      <c r="I47" s="74">
        <f t="shared" si="6"/>
        <v>288556666</v>
      </c>
      <c r="J47" s="74">
        <f t="shared" si="6"/>
        <v>336525573</v>
      </c>
      <c r="K47" s="74">
        <f t="shared" si="6"/>
        <v>5403825</v>
      </c>
      <c r="L47" s="74">
        <f t="shared" si="6"/>
        <v>-8579329</v>
      </c>
      <c r="M47" s="73">
        <f t="shared" si="6"/>
        <v>138399701</v>
      </c>
      <c r="N47" s="73">
        <f t="shared" si="6"/>
        <v>135224197</v>
      </c>
      <c r="O47" s="74">
        <f t="shared" si="6"/>
        <v>-23926065</v>
      </c>
      <c r="P47" s="74">
        <f t="shared" si="6"/>
        <v>8929541</v>
      </c>
      <c r="Q47" s="74">
        <f t="shared" si="6"/>
        <v>-32080362</v>
      </c>
      <c r="R47" s="74">
        <f t="shared" si="6"/>
        <v>-47076886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424672884</v>
      </c>
      <c r="X47" s="74">
        <f t="shared" si="6"/>
        <v>-100771119</v>
      </c>
      <c r="Y47" s="74">
        <f t="shared" si="6"/>
        <v>525444003</v>
      </c>
      <c r="Z47" s="75">
        <f>+IF(X47&lt;&gt;0,+(Y47/X47)*100,0)</f>
        <v>-521.4232095606679</v>
      </c>
      <c r="AA47" s="76">
        <f>SUM(AA45:AA46)</f>
        <v>-134365591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27666695</v>
      </c>
      <c r="D5" s="6"/>
      <c r="E5" s="7">
        <v>362089456</v>
      </c>
      <c r="F5" s="8">
        <v>362089456</v>
      </c>
      <c r="G5" s="8">
        <v>34786844</v>
      </c>
      <c r="H5" s="8">
        <v>30640477</v>
      </c>
      <c r="I5" s="8">
        <v>30720900</v>
      </c>
      <c r="J5" s="8">
        <v>96148221</v>
      </c>
      <c r="K5" s="8">
        <v>30830651</v>
      </c>
      <c r="L5" s="8">
        <v>30871319</v>
      </c>
      <c r="M5" s="8">
        <v>31153159</v>
      </c>
      <c r="N5" s="8">
        <v>92855129</v>
      </c>
      <c r="O5" s="8">
        <v>31430885</v>
      </c>
      <c r="P5" s="8">
        <v>31945571</v>
      </c>
      <c r="Q5" s="8">
        <v>32279756</v>
      </c>
      <c r="R5" s="8">
        <v>95656212</v>
      </c>
      <c r="S5" s="8"/>
      <c r="T5" s="8"/>
      <c r="U5" s="8"/>
      <c r="V5" s="8"/>
      <c r="W5" s="8">
        <v>284659562</v>
      </c>
      <c r="X5" s="8">
        <v>271567093</v>
      </c>
      <c r="Y5" s="8">
        <v>13092469</v>
      </c>
      <c r="Z5" s="2">
        <v>4.82</v>
      </c>
      <c r="AA5" s="6">
        <v>362089456</v>
      </c>
    </row>
    <row r="6" spans="1:27" ht="13.5">
      <c r="A6" s="23" t="s">
        <v>32</v>
      </c>
      <c r="B6" s="24"/>
      <c r="C6" s="6">
        <v>155915427</v>
      </c>
      <c r="D6" s="6"/>
      <c r="E6" s="7">
        <v>2253168426</v>
      </c>
      <c r="F6" s="8">
        <v>2253168426</v>
      </c>
      <c r="G6" s="8">
        <v>197497960</v>
      </c>
      <c r="H6" s="8">
        <v>107993623</v>
      </c>
      <c r="I6" s="8">
        <v>114492110</v>
      </c>
      <c r="J6" s="8">
        <v>419983693</v>
      </c>
      <c r="K6" s="8">
        <v>146490181</v>
      </c>
      <c r="L6" s="8">
        <v>179584076</v>
      </c>
      <c r="M6" s="8">
        <v>184168939</v>
      </c>
      <c r="N6" s="8">
        <v>510243196</v>
      </c>
      <c r="O6" s="8">
        <v>195577771</v>
      </c>
      <c r="P6" s="8">
        <v>225357191</v>
      </c>
      <c r="Q6" s="8">
        <v>167080822</v>
      </c>
      <c r="R6" s="8">
        <v>588015784</v>
      </c>
      <c r="S6" s="8"/>
      <c r="T6" s="8"/>
      <c r="U6" s="8"/>
      <c r="V6" s="8"/>
      <c r="W6" s="8">
        <v>1518242673</v>
      </c>
      <c r="X6" s="8">
        <v>1689876321</v>
      </c>
      <c r="Y6" s="8">
        <v>-171633648</v>
      </c>
      <c r="Z6" s="2">
        <v>-10.16</v>
      </c>
      <c r="AA6" s="6">
        <v>2253168426</v>
      </c>
    </row>
    <row r="7" spans="1:27" ht="13.5">
      <c r="A7" s="25" t="s">
        <v>33</v>
      </c>
      <c r="B7" s="24"/>
      <c r="C7" s="6">
        <v>38262223</v>
      </c>
      <c r="D7" s="6"/>
      <c r="E7" s="7">
        <v>619816940</v>
      </c>
      <c r="F7" s="8">
        <v>619816940</v>
      </c>
      <c r="G7" s="8">
        <v>49581430</v>
      </c>
      <c r="H7" s="8">
        <v>50401308</v>
      </c>
      <c r="I7" s="8">
        <v>34333232</v>
      </c>
      <c r="J7" s="8">
        <v>134315970</v>
      </c>
      <c r="K7" s="8">
        <v>44165762</v>
      </c>
      <c r="L7" s="8">
        <v>37969927</v>
      </c>
      <c r="M7" s="8">
        <v>37129918</v>
      </c>
      <c r="N7" s="8">
        <v>119265607</v>
      </c>
      <c r="O7" s="8">
        <v>36195373</v>
      </c>
      <c r="P7" s="8">
        <v>37096416</v>
      </c>
      <c r="Q7" s="8">
        <v>42414807</v>
      </c>
      <c r="R7" s="8">
        <v>115706596</v>
      </c>
      <c r="S7" s="8"/>
      <c r="T7" s="8"/>
      <c r="U7" s="8"/>
      <c r="V7" s="8"/>
      <c r="W7" s="8">
        <v>369288173</v>
      </c>
      <c r="X7" s="8">
        <v>464862701</v>
      </c>
      <c r="Y7" s="8">
        <v>-95574528</v>
      </c>
      <c r="Z7" s="2">
        <v>-20.56</v>
      </c>
      <c r="AA7" s="6">
        <v>619816940</v>
      </c>
    </row>
    <row r="8" spans="1:27" ht="13.5">
      <c r="A8" s="25" t="s">
        <v>34</v>
      </c>
      <c r="B8" s="24"/>
      <c r="C8" s="6">
        <v>54356873</v>
      </c>
      <c r="D8" s="6"/>
      <c r="E8" s="7">
        <v>334763702</v>
      </c>
      <c r="F8" s="8">
        <v>334763702</v>
      </c>
      <c r="G8" s="8">
        <v>12640417</v>
      </c>
      <c r="H8" s="8">
        <v>12641871</v>
      </c>
      <c r="I8" s="8">
        <v>12629679</v>
      </c>
      <c r="J8" s="8">
        <v>37911967</v>
      </c>
      <c r="K8" s="8">
        <v>12631783</v>
      </c>
      <c r="L8" s="8">
        <v>12635046</v>
      </c>
      <c r="M8" s="8">
        <v>12635384</v>
      </c>
      <c r="N8" s="8">
        <v>37902213</v>
      </c>
      <c r="O8" s="8">
        <v>12658070</v>
      </c>
      <c r="P8" s="8">
        <v>12669025</v>
      </c>
      <c r="Q8" s="8">
        <v>12672903</v>
      </c>
      <c r="R8" s="8">
        <v>37999998</v>
      </c>
      <c r="S8" s="8"/>
      <c r="T8" s="8"/>
      <c r="U8" s="8"/>
      <c r="V8" s="8"/>
      <c r="W8" s="8">
        <v>113814178</v>
      </c>
      <c r="X8" s="8">
        <v>251072774</v>
      </c>
      <c r="Y8" s="8">
        <v>-137258596</v>
      </c>
      <c r="Z8" s="2">
        <v>-54.67</v>
      </c>
      <c r="AA8" s="6">
        <v>334763702</v>
      </c>
    </row>
    <row r="9" spans="1:27" ht="13.5">
      <c r="A9" s="25" t="s">
        <v>35</v>
      </c>
      <c r="B9" s="24"/>
      <c r="C9" s="6">
        <v>5450</v>
      </c>
      <c r="D9" s="6"/>
      <c r="E9" s="7">
        <v>166232452</v>
      </c>
      <c r="F9" s="8">
        <v>166232452</v>
      </c>
      <c r="G9" s="8">
        <v>10442288</v>
      </c>
      <c r="H9" s="8">
        <v>10675392</v>
      </c>
      <c r="I9" s="8">
        <v>10834405</v>
      </c>
      <c r="J9" s="8">
        <v>31952085</v>
      </c>
      <c r="K9" s="8">
        <v>10542424</v>
      </c>
      <c r="L9" s="8">
        <v>10283724</v>
      </c>
      <c r="M9" s="8">
        <v>10913869</v>
      </c>
      <c r="N9" s="8">
        <v>31740017</v>
      </c>
      <c r="O9" s="8">
        <v>14564135</v>
      </c>
      <c r="P9" s="8">
        <v>13274064</v>
      </c>
      <c r="Q9" s="8">
        <v>11434559</v>
      </c>
      <c r="R9" s="8">
        <v>39272758</v>
      </c>
      <c r="S9" s="8"/>
      <c r="T9" s="8"/>
      <c r="U9" s="8"/>
      <c r="V9" s="8"/>
      <c r="W9" s="8">
        <v>102964860</v>
      </c>
      <c r="X9" s="8">
        <v>124674337</v>
      </c>
      <c r="Y9" s="8">
        <v>-21709477</v>
      </c>
      <c r="Z9" s="2">
        <v>-17.41</v>
      </c>
      <c r="AA9" s="6">
        <v>166232452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-1329866</v>
      </c>
      <c r="D11" s="6"/>
      <c r="E11" s="7">
        <v>11603762</v>
      </c>
      <c r="F11" s="8">
        <v>11603762</v>
      </c>
      <c r="G11" s="8">
        <v>1247669</v>
      </c>
      <c r="H11" s="8">
        <v>748070</v>
      </c>
      <c r="I11" s="8">
        <v>743853</v>
      </c>
      <c r="J11" s="8">
        <v>2739592</v>
      </c>
      <c r="K11" s="8">
        <v>796813</v>
      </c>
      <c r="L11" s="8">
        <v>760664</v>
      </c>
      <c r="M11" s="8">
        <v>727789</v>
      </c>
      <c r="N11" s="8">
        <v>2285266</v>
      </c>
      <c r="O11" s="8">
        <v>770939</v>
      </c>
      <c r="P11" s="8">
        <v>784882</v>
      </c>
      <c r="Q11" s="8">
        <v>1035106</v>
      </c>
      <c r="R11" s="8">
        <v>2590927</v>
      </c>
      <c r="S11" s="8"/>
      <c r="T11" s="8"/>
      <c r="U11" s="8"/>
      <c r="V11" s="8"/>
      <c r="W11" s="8">
        <v>7615785</v>
      </c>
      <c r="X11" s="8">
        <v>8702816</v>
      </c>
      <c r="Y11" s="8">
        <v>-1087031</v>
      </c>
      <c r="Z11" s="2">
        <v>-12.49</v>
      </c>
      <c r="AA11" s="6">
        <v>11603762</v>
      </c>
    </row>
    <row r="12" spans="1:27" ht="13.5">
      <c r="A12" s="25" t="s">
        <v>37</v>
      </c>
      <c r="B12" s="29"/>
      <c r="C12" s="6">
        <v>2195363</v>
      </c>
      <c r="D12" s="6"/>
      <c r="E12" s="7">
        <v>20773764</v>
      </c>
      <c r="F12" s="8">
        <v>20773764</v>
      </c>
      <c r="G12" s="8">
        <v>2079376</v>
      </c>
      <c r="H12" s="8">
        <v>2151486</v>
      </c>
      <c r="I12" s="8"/>
      <c r="J12" s="8">
        <v>4230862</v>
      </c>
      <c r="K12" s="8">
        <v>1613833</v>
      </c>
      <c r="L12" s="8"/>
      <c r="M12" s="8"/>
      <c r="N12" s="8">
        <v>1613833</v>
      </c>
      <c r="O12" s="8">
        <v>1910617</v>
      </c>
      <c r="P12" s="8">
        <v>1417454</v>
      </c>
      <c r="Q12" s="8">
        <v>1895446</v>
      </c>
      <c r="R12" s="8">
        <v>5223517</v>
      </c>
      <c r="S12" s="8"/>
      <c r="T12" s="8"/>
      <c r="U12" s="8"/>
      <c r="V12" s="8"/>
      <c r="W12" s="8">
        <v>11068212</v>
      </c>
      <c r="X12" s="8">
        <v>15580323</v>
      </c>
      <c r="Y12" s="8">
        <v>-4512111</v>
      </c>
      <c r="Z12" s="2">
        <v>-28.96</v>
      </c>
      <c r="AA12" s="6">
        <v>20773764</v>
      </c>
    </row>
    <row r="13" spans="1:27" ht="13.5">
      <c r="A13" s="23" t="s">
        <v>38</v>
      </c>
      <c r="B13" s="29"/>
      <c r="C13" s="6">
        <v>64433891</v>
      </c>
      <c r="D13" s="6"/>
      <c r="E13" s="7">
        <v>261054418</v>
      </c>
      <c r="F13" s="8">
        <v>261054418</v>
      </c>
      <c r="G13" s="8">
        <v>34464298</v>
      </c>
      <c r="H13" s="8">
        <v>35055003</v>
      </c>
      <c r="I13" s="8">
        <v>33597784</v>
      </c>
      <c r="J13" s="8">
        <v>103117085</v>
      </c>
      <c r="K13" s="8">
        <v>35982002</v>
      </c>
      <c r="L13" s="8">
        <v>35850552</v>
      </c>
      <c r="M13" s="8">
        <v>38359635</v>
      </c>
      <c r="N13" s="8">
        <v>110192189</v>
      </c>
      <c r="O13" s="8">
        <v>38403183</v>
      </c>
      <c r="P13" s="8">
        <v>38303984</v>
      </c>
      <c r="Q13" s="8">
        <v>35923467</v>
      </c>
      <c r="R13" s="8">
        <v>112630634</v>
      </c>
      <c r="S13" s="8"/>
      <c r="T13" s="8"/>
      <c r="U13" s="8"/>
      <c r="V13" s="8"/>
      <c r="W13" s="8">
        <v>325939908</v>
      </c>
      <c r="X13" s="8">
        <v>195790813</v>
      </c>
      <c r="Y13" s="8">
        <v>130149095</v>
      </c>
      <c r="Z13" s="2">
        <v>66.47</v>
      </c>
      <c r="AA13" s="6">
        <v>261054418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4683604</v>
      </c>
      <c r="D15" s="6"/>
      <c r="E15" s="7">
        <v>18707920</v>
      </c>
      <c r="F15" s="8">
        <v>18707920</v>
      </c>
      <c r="G15" s="8"/>
      <c r="H15" s="8">
        <v>3140</v>
      </c>
      <c r="I15" s="8">
        <v>20776</v>
      </c>
      <c r="J15" s="8">
        <v>23916</v>
      </c>
      <c r="K15" s="8">
        <v>15739</v>
      </c>
      <c r="L15" s="8">
        <v>60881</v>
      </c>
      <c r="M15" s="8">
        <v>55913</v>
      </c>
      <c r="N15" s="8">
        <v>132533</v>
      </c>
      <c r="O15" s="8">
        <v>286937</v>
      </c>
      <c r="P15" s="8">
        <v>510538</v>
      </c>
      <c r="Q15" s="8">
        <v>-952093</v>
      </c>
      <c r="R15" s="8">
        <v>-154618</v>
      </c>
      <c r="S15" s="8"/>
      <c r="T15" s="8"/>
      <c r="U15" s="8"/>
      <c r="V15" s="8"/>
      <c r="W15" s="8">
        <v>1831</v>
      </c>
      <c r="X15" s="8">
        <v>14030944</v>
      </c>
      <c r="Y15" s="8">
        <v>-14029113</v>
      </c>
      <c r="Z15" s="2">
        <v>-99.99</v>
      </c>
      <c r="AA15" s="6">
        <v>18707920</v>
      </c>
    </row>
    <row r="16" spans="1:27" ht="13.5">
      <c r="A16" s="23" t="s">
        <v>41</v>
      </c>
      <c r="B16" s="29"/>
      <c r="C16" s="6">
        <v>7952118</v>
      </c>
      <c r="D16" s="6"/>
      <c r="E16" s="7">
        <v>10212938</v>
      </c>
      <c r="F16" s="8">
        <v>10212941</v>
      </c>
      <c r="G16" s="8">
        <v>1496</v>
      </c>
      <c r="H16" s="8">
        <v>23716</v>
      </c>
      <c r="I16" s="8">
        <v>25207</v>
      </c>
      <c r="J16" s="8">
        <v>50419</v>
      </c>
      <c r="K16" s="8">
        <v>48631</v>
      </c>
      <c r="L16" s="8">
        <v>25500</v>
      </c>
      <c r="M16" s="8">
        <v>32824</v>
      </c>
      <c r="N16" s="8">
        <v>106955</v>
      </c>
      <c r="O16" s="8">
        <v>15587</v>
      </c>
      <c r="P16" s="8">
        <v>11350</v>
      </c>
      <c r="Q16" s="8">
        <v>60565</v>
      </c>
      <c r="R16" s="8">
        <v>87502</v>
      </c>
      <c r="S16" s="8"/>
      <c r="T16" s="8"/>
      <c r="U16" s="8"/>
      <c r="V16" s="8"/>
      <c r="W16" s="8">
        <v>244876</v>
      </c>
      <c r="X16" s="8">
        <v>7659710</v>
      </c>
      <c r="Y16" s="8">
        <v>-7414834</v>
      </c>
      <c r="Z16" s="2">
        <v>-96.8</v>
      </c>
      <c r="AA16" s="6">
        <v>10212941</v>
      </c>
    </row>
    <row r="17" spans="1:27" ht="13.5">
      <c r="A17" s="23" t="s">
        <v>42</v>
      </c>
      <c r="B17" s="29"/>
      <c r="C17" s="6">
        <v>13046779</v>
      </c>
      <c r="D17" s="6"/>
      <c r="E17" s="7">
        <v>131248689</v>
      </c>
      <c r="F17" s="8">
        <v>131248689</v>
      </c>
      <c r="G17" s="8">
        <v>2929142</v>
      </c>
      <c r="H17" s="8">
        <v>7611421</v>
      </c>
      <c r="I17" s="8">
        <v>3375264</v>
      </c>
      <c r="J17" s="8">
        <v>13915827</v>
      </c>
      <c r="K17" s="8">
        <v>5277329</v>
      </c>
      <c r="L17" s="8">
        <v>1986383</v>
      </c>
      <c r="M17" s="8">
        <v>2795628</v>
      </c>
      <c r="N17" s="8">
        <v>10059340</v>
      </c>
      <c r="O17" s="8">
        <v>214829</v>
      </c>
      <c r="P17" s="8">
        <v>922481</v>
      </c>
      <c r="Q17" s="8">
        <v>11461375</v>
      </c>
      <c r="R17" s="8">
        <v>12598685</v>
      </c>
      <c r="S17" s="8"/>
      <c r="T17" s="8"/>
      <c r="U17" s="8"/>
      <c r="V17" s="8"/>
      <c r="W17" s="8">
        <v>36573852</v>
      </c>
      <c r="X17" s="8">
        <v>98436516</v>
      </c>
      <c r="Y17" s="8">
        <v>-61862664</v>
      </c>
      <c r="Z17" s="2">
        <v>-62.85</v>
      </c>
      <c r="AA17" s="6">
        <v>131248689</v>
      </c>
    </row>
    <row r="18" spans="1:27" ht="13.5">
      <c r="A18" s="23" t="s">
        <v>43</v>
      </c>
      <c r="B18" s="29"/>
      <c r="C18" s="6">
        <v>10130776</v>
      </c>
      <c r="D18" s="6"/>
      <c r="E18" s="7">
        <v>772560000</v>
      </c>
      <c r="F18" s="8">
        <v>845289563</v>
      </c>
      <c r="G18" s="8">
        <v>870874</v>
      </c>
      <c r="H18" s="8">
        <v>18059596</v>
      </c>
      <c r="I18" s="8">
        <v>451740</v>
      </c>
      <c r="J18" s="8">
        <v>19382210</v>
      </c>
      <c r="K18" s="8">
        <v>-2723201</v>
      </c>
      <c r="L18" s="8"/>
      <c r="M18" s="8">
        <v>319235120</v>
      </c>
      <c r="N18" s="8">
        <v>316511919</v>
      </c>
      <c r="O18" s="8"/>
      <c r="P18" s="8">
        <v>604031</v>
      </c>
      <c r="Q18" s="8">
        <v>470233</v>
      </c>
      <c r="R18" s="8">
        <v>1074264</v>
      </c>
      <c r="S18" s="8"/>
      <c r="T18" s="8"/>
      <c r="U18" s="8"/>
      <c r="V18" s="8"/>
      <c r="W18" s="8">
        <v>336968393</v>
      </c>
      <c r="X18" s="8">
        <v>633967172</v>
      </c>
      <c r="Y18" s="8">
        <v>-296998779</v>
      </c>
      <c r="Z18" s="2">
        <v>-46.85</v>
      </c>
      <c r="AA18" s="6">
        <v>845289563</v>
      </c>
    </row>
    <row r="19" spans="1:27" ht="13.5">
      <c r="A19" s="23" t="s">
        <v>44</v>
      </c>
      <c r="B19" s="29"/>
      <c r="C19" s="6">
        <v>25736890</v>
      </c>
      <c r="D19" s="6"/>
      <c r="E19" s="7">
        <v>65756239</v>
      </c>
      <c r="F19" s="26">
        <v>65756238</v>
      </c>
      <c r="G19" s="26">
        <v>13943548</v>
      </c>
      <c r="H19" s="26">
        <v>1672764</v>
      </c>
      <c r="I19" s="26">
        <v>7085625</v>
      </c>
      <c r="J19" s="26">
        <v>22701937</v>
      </c>
      <c r="K19" s="26">
        <v>1730990</v>
      </c>
      <c r="L19" s="26">
        <v>987072</v>
      </c>
      <c r="M19" s="26">
        <v>736704</v>
      </c>
      <c r="N19" s="26">
        <v>3454766</v>
      </c>
      <c r="O19" s="26">
        <v>1284590</v>
      </c>
      <c r="P19" s="26">
        <v>2445508</v>
      </c>
      <c r="Q19" s="26">
        <v>2803271</v>
      </c>
      <c r="R19" s="26">
        <v>6533369</v>
      </c>
      <c r="S19" s="26"/>
      <c r="T19" s="26"/>
      <c r="U19" s="26"/>
      <c r="V19" s="26"/>
      <c r="W19" s="26">
        <v>32690072</v>
      </c>
      <c r="X19" s="26">
        <v>49317177</v>
      </c>
      <c r="Y19" s="26">
        <v>-16627105</v>
      </c>
      <c r="Z19" s="27">
        <v>-33.71</v>
      </c>
      <c r="AA19" s="28">
        <v>65756238</v>
      </c>
    </row>
    <row r="20" spans="1:27" ht="13.5">
      <c r="A20" s="23" t="s">
        <v>45</v>
      </c>
      <c r="B20" s="29"/>
      <c r="C20" s="6"/>
      <c r="D20" s="6"/>
      <c r="E20" s="7">
        <v>170476599</v>
      </c>
      <c r="F20" s="8">
        <v>170476599</v>
      </c>
      <c r="G20" s="8">
        <v>152151</v>
      </c>
      <c r="H20" s="8">
        <v>146007</v>
      </c>
      <c r="I20" s="30">
        <v>64979</v>
      </c>
      <c r="J20" s="8">
        <v>363137</v>
      </c>
      <c r="K20" s="8">
        <v>185899</v>
      </c>
      <c r="L20" s="8">
        <v>148682</v>
      </c>
      <c r="M20" s="8">
        <v>111223</v>
      </c>
      <c r="N20" s="8">
        <v>445804</v>
      </c>
      <c r="O20" s="8">
        <v>33269</v>
      </c>
      <c r="P20" s="30">
        <v>70145</v>
      </c>
      <c r="Q20" s="8">
        <v>58295</v>
      </c>
      <c r="R20" s="8">
        <v>161709</v>
      </c>
      <c r="S20" s="8"/>
      <c r="T20" s="8"/>
      <c r="U20" s="8"/>
      <c r="V20" s="8"/>
      <c r="W20" s="30">
        <v>970650</v>
      </c>
      <c r="X20" s="8">
        <v>127857450</v>
      </c>
      <c r="Y20" s="8">
        <v>-126886800</v>
      </c>
      <c r="Z20" s="2">
        <v>-99.24</v>
      </c>
      <c r="AA20" s="6">
        <v>170476599</v>
      </c>
    </row>
    <row r="21" spans="1:27" ht="24.75" customHeight="1">
      <c r="A21" s="31" t="s">
        <v>46</v>
      </c>
      <c r="B21" s="32"/>
      <c r="C21" s="33">
        <f aca="true" t="shared" si="0" ref="C21:Y21">SUM(C5:C20)</f>
        <v>403056223</v>
      </c>
      <c r="D21" s="33">
        <f t="shared" si="0"/>
        <v>0</v>
      </c>
      <c r="E21" s="34">
        <f t="shared" si="0"/>
        <v>5198465305</v>
      </c>
      <c r="F21" s="35">
        <f t="shared" si="0"/>
        <v>5271194870</v>
      </c>
      <c r="G21" s="35">
        <f t="shared" si="0"/>
        <v>360637493</v>
      </c>
      <c r="H21" s="35">
        <f t="shared" si="0"/>
        <v>277823874</v>
      </c>
      <c r="I21" s="35">
        <f t="shared" si="0"/>
        <v>248375554</v>
      </c>
      <c r="J21" s="35">
        <f t="shared" si="0"/>
        <v>886836921</v>
      </c>
      <c r="K21" s="35">
        <f t="shared" si="0"/>
        <v>287588836</v>
      </c>
      <c r="L21" s="35">
        <f t="shared" si="0"/>
        <v>311163826</v>
      </c>
      <c r="M21" s="35">
        <f t="shared" si="0"/>
        <v>638056105</v>
      </c>
      <c r="N21" s="35">
        <f t="shared" si="0"/>
        <v>1236808767</v>
      </c>
      <c r="O21" s="35">
        <f t="shared" si="0"/>
        <v>333346185</v>
      </c>
      <c r="P21" s="35">
        <f t="shared" si="0"/>
        <v>365412640</v>
      </c>
      <c r="Q21" s="35">
        <f t="shared" si="0"/>
        <v>318638512</v>
      </c>
      <c r="R21" s="35">
        <f t="shared" si="0"/>
        <v>1017397337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3141043025</v>
      </c>
      <c r="X21" s="35">
        <f t="shared" si="0"/>
        <v>3953396147</v>
      </c>
      <c r="Y21" s="35">
        <f t="shared" si="0"/>
        <v>-812353122</v>
      </c>
      <c r="Z21" s="36">
        <f>+IF(X21&lt;&gt;0,+(Y21/X21)*100,0)</f>
        <v>-20.548234778253807</v>
      </c>
      <c r="AA21" s="33">
        <f>SUM(AA5:AA20)</f>
        <v>5271194870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73420364</v>
      </c>
      <c r="D24" s="6"/>
      <c r="E24" s="7">
        <v>729929718</v>
      </c>
      <c r="F24" s="8">
        <v>740128721</v>
      </c>
      <c r="G24" s="8">
        <v>72387541</v>
      </c>
      <c r="H24" s="8">
        <v>67068262</v>
      </c>
      <c r="I24" s="8">
        <v>67091259</v>
      </c>
      <c r="J24" s="8">
        <v>206547062</v>
      </c>
      <c r="K24" s="8">
        <v>62884878</v>
      </c>
      <c r="L24" s="8">
        <v>675027</v>
      </c>
      <c r="M24" s="8">
        <v>54474740</v>
      </c>
      <c r="N24" s="8">
        <v>118034645</v>
      </c>
      <c r="O24" s="8">
        <v>61944369</v>
      </c>
      <c r="P24" s="8">
        <v>61156886</v>
      </c>
      <c r="Q24" s="8">
        <v>60496606</v>
      </c>
      <c r="R24" s="8">
        <v>183597861</v>
      </c>
      <c r="S24" s="8"/>
      <c r="T24" s="8"/>
      <c r="U24" s="8"/>
      <c r="V24" s="8"/>
      <c r="W24" s="8">
        <v>508179568</v>
      </c>
      <c r="X24" s="8">
        <v>554424346</v>
      </c>
      <c r="Y24" s="8">
        <v>-46244778</v>
      </c>
      <c r="Z24" s="2">
        <v>-8.34</v>
      </c>
      <c r="AA24" s="6">
        <v>740128721</v>
      </c>
    </row>
    <row r="25" spans="1:27" ht="13.5">
      <c r="A25" s="25" t="s">
        <v>49</v>
      </c>
      <c r="B25" s="24"/>
      <c r="C25" s="6"/>
      <c r="D25" s="6"/>
      <c r="E25" s="7">
        <v>60892617</v>
      </c>
      <c r="F25" s="8">
        <v>60892617</v>
      </c>
      <c r="G25" s="8"/>
      <c r="H25" s="8">
        <v>5219258</v>
      </c>
      <c r="I25" s="8">
        <v>5323271</v>
      </c>
      <c r="J25" s="8">
        <v>10542529</v>
      </c>
      <c r="K25" s="8">
        <v>5303280</v>
      </c>
      <c r="L25" s="8"/>
      <c r="M25" s="8">
        <v>4667663</v>
      </c>
      <c r="N25" s="8">
        <v>9970943</v>
      </c>
      <c r="O25" s="8">
        <v>5260616</v>
      </c>
      <c r="P25" s="8">
        <v>5306101</v>
      </c>
      <c r="Q25" s="8">
        <v>5274286</v>
      </c>
      <c r="R25" s="8">
        <v>15841003</v>
      </c>
      <c r="S25" s="8"/>
      <c r="T25" s="8"/>
      <c r="U25" s="8"/>
      <c r="V25" s="8"/>
      <c r="W25" s="8">
        <v>36354475</v>
      </c>
      <c r="X25" s="8">
        <v>45669459</v>
      </c>
      <c r="Y25" s="8">
        <v>-9314984</v>
      </c>
      <c r="Z25" s="2">
        <v>-20.4</v>
      </c>
      <c r="AA25" s="6">
        <v>60892617</v>
      </c>
    </row>
    <row r="26" spans="1:27" ht="13.5">
      <c r="A26" s="25" t="s">
        <v>50</v>
      </c>
      <c r="B26" s="24"/>
      <c r="C26" s="6"/>
      <c r="D26" s="6"/>
      <c r="E26" s="7">
        <v>635637711</v>
      </c>
      <c r="F26" s="8">
        <v>635637711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476728284</v>
      </c>
      <c r="Y26" s="8">
        <v>-476728284</v>
      </c>
      <c r="Z26" s="2">
        <v>-100</v>
      </c>
      <c r="AA26" s="6">
        <v>635637711</v>
      </c>
    </row>
    <row r="27" spans="1:27" ht="13.5">
      <c r="A27" s="25" t="s">
        <v>51</v>
      </c>
      <c r="B27" s="24"/>
      <c r="C27" s="6">
        <v>73952433</v>
      </c>
      <c r="D27" s="6"/>
      <c r="E27" s="7">
        <v>448974282</v>
      </c>
      <c r="F27" s="8">
        <v>448974282</v>
      </c>
      <c r="G27" s="8">
        <v>30908976</v>
      </c>
      <c r="H27" s="8">
        <v>30908976</v>
      </c>
      <c r="I27" s="8">
        <v>30908976</v>
      </c>
      <c r="J27" s="8">
        <v>92726928</v>
      </c>
      <c r="K27" s="8">
        <v>30908976</v>
      </c>
      <c r="L27" s="8"/>
      <c r="M27" s="8">
        <v>30908976</v>
      </c>
      <c r="N27" s="8">
        <v>61817952</v>
      </c>
      <c r="O27" s="8">
        <v>30908976</v>
      </c>
      <c r="P27" s="8">
        <v>30908976</v>
      </c>
      <c r="Q27" s="8">
        <v>30908976</v>
      </c>
      <c r="R27" s="8">
        <v>92726928</v>
      </c>
      <c r="S27" s="8"/>
      <c r="T27" s="8"/>
      <c r="U27" s="8"/>
      <c r="V27" s="8"/>
      <c r="W27" s="8">
        <v>247271808</v>
      </c>
      <c r="X27" s="8">
        <v>336730716</v>
      </c>
      <c r="Y27" s="8">
        <v>-89458908</v>
      </c>
      <c r="Z27" s="2">
        <v>-26.57</v>
      </c>
      <c r="AA27" s="6">
        <v>448974282</v>
      </c>
    </row>
    <row r="28" spans="1:27" ht="13.5">
      <c r="A28" s="25" t="s">
        <v>52</v>
      </c>
      <c r="B28" s="24"/>
      <c r="C28" s="6">
        <v>36602557</v>
      </c>
      <c r="D28" s="6"/>
      <c r="E28" s="7">
        <v>50876578</v>
      </c>
      <c r="F28" s="8">
        <v>50876578</v>
      </c>
      <c r="G28" s="8"/>
      <c r="H28" s="8">
        <v>1954916</v>
      </c>
      <c r="I28" s="8"/>
      <c r="J28" s="8">
        <v>1954916</v>
      </c>
      <c r="K28" s="8"/>
      <c r="L28" s="8"/>
      <c r="M28" s="8">
        <v>18692868</v>
      </c>
      <c r="N28" s="8">
        <v>18692868</v>
      </c>
      <c r="O28" s="8"/>
      <c r="P28" s="8">
        <v>1803161</v>
      </c>
      <c r="Q28" s="8"/>
      <c r="R28" s="8">
        <v>1803161</v>
      </c>
      <c r="S28" s="8"/>
      <c r="T28" s="8"/>
      <c r="U28" s="8"/>
      <c r="V28" s="8"/>
      <c r="W28" s="8">
        <v>22450945</v>
      </c>
      <c r="X28" s="8">
        <v>38157436</v>
      </c>
      <c r="Y28" s="8">
        <v>-15706491</v>
      </c>
      <c r="Z28" s="2">
        <v>-41.16</v>
      </c>
      <c r="AA28" s="6">
        <v>50876578</v>
      </c>
    </row>
    <row r="29" spans="1:27" ht="13.5">
      <c r="A29" s="25" t="s">
        <v>53</v>
      </c>
      <c r="B29" s="24"/>
      <c r="C29" s="6">
        <v>402097137</v>
      </c>
      <c r="D29" s="6"/>
      <c r="E29" s="7">
        <v>2274386416</v>
      </c>
      <c r="F29" s="8">
        <v>2274386416</v>
      </c>
      <c r="G29" s="8">
        <v>35763239</v>
      </c>
      <c r="H29" s="8">
        <v>238100915</v>
      </c>
      <c r="I29" s="8">
        <v>162640025</v>
      </c>
      <c r="J29" s="8">
        <v>436504179</v>
      </c>
      <c r="K29" s="8">
        <v>159185812</v>
      </c>
      <c r="L29" s="8">
        <v>153221099</v>
      </c>
      <c r="M29" s="8">
        <v>203869120</v>
      </c>
      <c r="N29" s="8">
        <v>516276031</v>
      </c>
      <c r="O29" s="8">
        <v>194440350</v>
      </c>
      <c r="P29" s="8">
        <v>226387659</v>
      </c>
      <c r="Q29" s="8">
        <v>192800196</v>
      </c>
      <c r="R29" s="8">
        <v>613628205</v>
      </c>
      <c r="S29" s="8"/>
      <c r="T29" s="8"/>
      <c r="U29" s="8"/>
      <c r="V29" s="8"/>
      <c r="W29" s="8">
        <v>1566408415</v>
      </c>
      <c r="X29" s="8">
        <v>1705789807</v>
      </c>
      <c r="Y29" s="8">
        <v>-139381392</v>
      </c>
      <c r="Z29" s="2">
        <v>-8.17</v>
      </c>
      <c r="AA29" s="6">
        <v>2274386416</v>
      </c>
    </row>
    <row r="30" spans="1:27" ht="13.5">
      <c r="A30" s="25" t="s">
        <v>54</v>
      </c>
      <c r="B30" s="24"/>
      <c r="C30" s="6">
        <v>1498703</v>
      </c>
      <c r="D30" s="6"/>
      <c r="E30" s="7">
        <v>9177424</v>
      </c>
      <c r="F30" s="8">
        <v>10410686</v>
      </c>
      <c r="G30" s="8">
        <v>65280</v>
      </c>
      <c r="H30" s="8">
        <v>56583</v>
      </c>
      <c r="I30" s="8">
        <v>966404</v>
      </c>
      <c r="J30" s="8">
        <v>1088267</v>
      </c>
      <c r="K30" s="8">
        <v>309643</v>
      </c>
      <c r="L30" s="8">
        <v>1905381</v>
      </c>
      <c r="M30" s="8">
        <v>307722</v>
      </c>
      <c r="N30" s="8">
        <v>2522746</v>
      </c>
      <c r="O30" s="8">
        <v>338894</v>
      </c>
      <c r="P30" s="8">
        <v>295770</v>
      </c>
      <c r="Q30" s="8">
        <v>1327917</v>
      </c>
      <c r="R30" s="8">
        <v>1962581</v>
      </c>
      <c r="S30" s="8"/>
      <c r="T30" s="8"/>
      <c r="U30" s="8"/>
      <c r="V30" s="8"/>
      <c r="W30" s="8">
        <v>5573594</v>
      </c>
      <c r="X30" s="8">
        <v>7821670</v>
      </c>
      <c r="Y30" s="8">
        <v>-2248076</v>
      </c>
      <c r="Z30" s="2">
        <v>-28.74</v>
      </c>
      <c r="AA30" s="6">
        <v>10410686</v>
      </c>
    </row>
    <row r="31" spans="1:27" ht="13.5">
      <c r="A31" s="25" t="s">
        <v>55</v>
      </c>
      <c r="B31" s="24"/>
      <c r="C31" s="6">
        <v>44398210</v>
      </c>
      <c r="D31" s="6"/>
      <c r="E31" s="7">
        <v>467038451</v>
      </c>
      <c r="F31" s="8">
        <v>521951574</v>
      </c>
      <c r="G31" s="8">
        <v>24400123</v>
      </c>
      <c r="H31" s="8">
        <v>51154146</v>
      </c>
      <c r="I31" s="8">
        <v>20736113</v>
      </c>
      <c r="J31" s="8">
        <v>96290382</v>
      </c>
      <c r="K31" s="8">
        <v>7408508</v>
      </c>
      <c r="L31" s="8">
        <v>15581941</v>
      </c>
      <c r="M31" s="8">
        <v>10030387</v>
      </c>
      <c r="N31" s="8">
        <v>33020836</v>
      </c>
      <c r="O31" s="8">
        <v>12586801</v>
      </c>
      <c r="P31" s="8">
        <v>23255075</v>
      </c>
      <c r="Q31" s="8">
        <v>26711321</v>
      </c>
      <c r="R31" s="8">
        <v>62553197</v>
      </c>
      <c r="S31" s="8"/>
      <c r="T31" s="8"/>
      <c r="U31" s="8"/>
      <c r="V31" s="8"/>
      <c r="W31" s="8">
        <v>191864415</v>
      </c>
      <c r="X31" s="8">
        <v>390669378</v>
      </c>
      <c r="Y31" s="8">
        <v>-198804963</v>
      </c>
      <c r="Z31" s="2">
        <v>-50.89</v>
      </c>
      <c r="AA31" s="6">
        <v>521951574</v>
      </c>
    </row>
    <row r="32" spans="1:27" ht="13.5">
      <c r="A32" s="25" t="s">
        <v>43</v>
      </c>
      <c r="B32" s="24"/>
      <c r="C32" s="6">
        <v>22921301</v>
      </c>
      <c r="D32" s="6"/>
      <c r="E32" s="7">
        <v>17406858</v>
      </c>
      <c r="F32" s="8">
        <v>17891858</v>
      </c>
      <c r="G32" s="8">
        <v>205944</v>
      </c>
      <c r="H32" s="8">
        <v>464675</v>
      </c>
      <c r="I32" s="8">
        <v>289071</v>
      </c>
      <c r="J32" s="8">
        <v>959690</v>
      </c>
      <c r="K32" s="8">
        <v>34935</v>
      </c>
      <c r="L32" s="8">
        <v>247124</v>
      </c>
      <c r="M32" s="8">
        <v>245592</v>
      </c>
      <c r="N32" s="8">
        <v>527651</v>
      </c>
      <c r="O32" s="8">
        <v>69295</v>
      </c>
      <c r="P32" s="8">
        <v>238859</v>
      </c>
      <c r="Q32" s="8">
        <v>246668</v>
      </c>
      <c r="R32" s="8">
        <v>554822</v>
      </c>
      <c r="S32" s="8"/>
      <c r="T32" s="8"/>
      <c r="U32" s="8"/>
      <c r="V32" s="8"/>
      <c r="W32" s="8">
        <v>2042163</v>
      </c>
      <c r="X32" s="8">
        <v>13418894</v>
      </c>
      <c r="Y32" s="8">
        <v>-11376731</v>
      </c>
      <c r="Z32" s="2">
        <v>-84.78</v>
      </c>
      <c r="AA32" s="6">
        <v>17891858</v>
      </c>
    </row>
    <row r="33" spans="1:27" ht="13.5">
      <c r="A33" s="25" t="s">
        <v>56</v>
      </c>
      <c r="B33" s="24"/>
      <c r="C33" s="6">
        <v>1124146155</v>
      </c>
      <c r="D33" s="6"/>
      <c r="E33" s="7">
        <v>346898273</v>
      </c>
      <c r="F33" s="8">
        <v>422357629</v>
      </c>
      <c r="G33" s="8">
        <v>26908752</v>
      </c>
      <c r="H33" s="8">
        <v>17639496</v>
      </c>
      <c r="I33" s="8">
        <v>34596790</v>
      </c>
      <c r="J33" s="8">
        <v>79145038</v>
      </c>
      <c r="K33" s="8">
        <v>20772859</v>
      </c>
      <c r="L33" s="8">
        <v>22478208</v>
      </c>
      <c r="M33" s="8">
        <v>9185406</v>
      </c>
      <c r="N33" s="8">
        <v>52436473</v>
      </c>
      <c r="O33" s="8">
        <v>21673776</v>
      </c>
      <c r="P33" s="8">
        <v>23846931</v>
      </c>
      <c r="Q33" s="8">
        <v>20052502</v>
      </c>
      <c r="R33" s="8">
        <v>65573209</v>
      </c>
      <c r="S33" s="8"/>
      <c r="T33" s="8"/>
      <c r="U33" s="8"/>
      <c r="V33" s="8"/>
      <c r="W33" s="8">
        <v>197154720</v>
      </c>
      <c r="X33" s="8">
        <v>316557696</v>
      </c>
      <c r="Y33" s="8">
        <v>-119402976</v>
      </c>
      <c r="Z33" s="2">
        <v>-37.72</v>
      </c>
      <c r="AA33" s="6">
        <v>422357629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1779036860</v>
      </c>
      <c r="D35" s="33">
        <f>SUM(D24:D34)</f>
        <v>0</v>
      </c>
      <c r="E35" s="34">
        <f t="shared" si="1"/>
        <v>5041218328</v>
      </c>
      <c r="F35" s="35">
        <f t="shared" si="1"/>
        <v>5183508072</v>
      </c>
      <c r="G35" s="35">
        <f t="shared" si="1"/>
        <v>190639855</v>
      </c>
      <c r="H35" s="35">
        <f t="shared" si="1"/>
        <v>412567227</v>
      </c>
      <c r="I35" s="35">
        <f t="shared" si="1"/>
        <v>322551909</v>
      </c>
      <c r="J35" s="35">
        <f t="shared" si="1"/>
        <v>925758991</v>
      </c>
      <c r="K35" s="35">
        <f t="shared" si="1"/>
        <v>286808891</v>
      </c>
      <c r="L35" s="35">
        <f t="shared" si="1"/>
        <v>194108780</v>
      </c>
      <c r="M35" s="35">
        <f t="shared" si="1"/>
        <v>332382474</v>
      </c>
      <c r="N35" s="35">
        <f t="shared" si="1"/>
        <v>813300145</v>
      </c>
      <c r="O35" s="35">
        <f t="shared" si="1"/>
        <v>327223077</v>
      </c>
      <c r="P35" s="35">
        <f t="shared" si="1"/>
        <v>373199418</v>
      </c>
      <c r="Q35" s="35">
        <f t="shared" si="1"/>
        <v>337818472</v>
      </c>
      <c r="R35" s="35">
        <f t="shared" si="1"/>
        <v>1038240967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2777300103</v>
      </c>
      <c r="X35" s="35">
        <f t="shared" si="1"/>
        <v>3885967686</v>
      </c>
      <c r="Y35" s="35">
        <f t="shared" si="1"/>
        <v>-1108667583</v>
      </c>
      <c r="Z35" s="36">
        <f>+IF(X35&lt;&gt;0,+(Y35/X35)*100,0)</f>
        <v>-28.53002578982331</v>
      </c>
      <c r="AA35" s="33">
        <f>SUM(AA24:AA34)</f>
        <v>5183508072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-1375980637</v>
      </c>
      <c r="D37" s="46">
        <f>+D21-D35</f>
        <v>0</v>
      </c>
      <c r="E37" s="47">
        <f t="shared" si="2"/>
        <v>157246977</v>
      </c>
      <c r="F37" s="48">
        <f t="shared" si="2"/>
        <v>87686798</v>
      </c>
      <c r="G37" s="48">
        <f t="shared" si="2"/>
        <v>169997638</v>
      </c>
      <c r="H37" s="48">
        <f t="shared" si="2"/>
        <v>-134743353</v>
      </c>
      <c r="I37" s="48">
        <f t="shared" si="2"/>
        <v>-74176355</v>
      </c>
      <c r="J37" s="48">
        <f t="shared" si="2"/>
        <v>-38922070</v>
      </c>
      <c r="K37" s="48">
        <f t="shared" si="2"/>
        <v>779945</v>
      </c>
      <c r="L37" s="48">
        <f t="shared" si="2"/>
        <v>117055046</v>
      </c>
      <c r="M37" s="48">
        <f t="shared" si="2"/>
        <v>305673631</v>
      </c>
      <c r="N37" s="48">
        <f t="shared" si="2"/>
        <v>423508622</v>
      </c>
      <c r="O37" s="48">
        <f t="shared" si="2"/>
        <v>6123108</v>
      </c>
      <c r="P37" s="48">
        <f t="shared" si="2"/>
        <v>-7786778</v>
      </c>
      <c r="Q37" s="48">
        <f t="shared" si="2"/>
        <v>-19179960</v>
      </c>
      <c r="R37" s="48">
        <f t="shared" si="2"/>
        <v>-20843630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363742922</v>
      </c>
      <c r="X37" s="48">
        <f>IF(F21=F35,0,X21-X35)</f>
        <v>67428461</v>
      </c>
      <c r="Y37" s="48">
        <f t="shared" si="2"/>
        <v>296314461</v>
      </c>
      <c r="Z37" s="49">
        <f>+IF(X37&lt;&gt;0,+(Y37/X37)*100,0)</f>
        <v>439.45013219269526</v>
      </c>
      <c r="AA37" s="46">
        <f>+AA21-AA35</f>
        <v>87686798</v>
      </c>
    </row>
    <row r="38" spans="1:27" ht="22.5" customHeight="1">
      <c r="A38" s="50" t="s">
        <v>60</v>
      </c>
      <c r="B38" s="29"/>
      <c r="C38" s="6">
        <v>274138915</v>
      </c>
      <c r="D38" s="6"/>
      <c r="E38" s="7">
        <v>484271650</v>
      </c>
      <c r="F38" s="8">
        <v>538327536</v>
      </c>
      <c r="G38" s="8">
        <v>2659083</v>
      </c>
      <c r="H38" s="8">
        <v>976312</v>
      </c>
      <c r="I38" s="8">
        <v>25007235</v>
      </c>
      <c r="J38" s="8">
        <v>28642630</v>
      </c>
      <c r="K38" s="8">
        <v>33148547</v>
      </c>
      <c r="L38" s="8"/>
      <c r="M38" s="8">
        <v>9129261</v>
      </c>
      <c r="N38" s="8">
        <v>42277808</v>
      </c>
      <c r="O38" s="8">
        <v>4851691</v>
      </c>
      <c r="P38" s="8">
        <v>32007011</v>
      </c>
      <c r="Q38" s="8">
        <v>39587837</v>
      </c>
      <c r="R38" s="8">
        <v>76446539</v>
      </c>
      <c r="S38" s="8"/>
      <c r="T38" s="8"/>
      <c r="U38" s="8"/>
      <c r="V38" s="8"/>
      <c r="W38" s="8">
        <v>147366977</v>
      </c>
      <c r="X38" s="8">
        <v>403745652</v>
      </c>
      <c r="Y38" s="8">
        <v>-256378675</v>
      </c>
      <c r="Z38" s="2">
        <v>-63.5</v>
      </c>
      <c r="AA38" s="6">
        <v>538327536</v>
      </c>
    </row>
    <row r="39" spans="1:27" ht="57" customHeight="1">
      <c r="A39" s="50" t="s">
        <v>61</v>
      </c>
      <c r="B39" s="29"/>
      <c r="C39" s="28">
        <v>208997</v>
      </c>
      <c r="D39" s="28"/>
      <c r="E39" s="7">
        <v>907043</v>
      </c>
      <c r="F39" s="26">
        <v>7043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5282</v>
      </c>
      <c r="Y39" s="26">
        <v>-5282</v>
      </c>
      <c r="Z39" s="27">
        <v>-100</v>
      </c>
      <c r="AA39" s="28">
        <v>7043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-1101632725</v>
      </c>
      <c r="D41" s="56">
        <f>SUM(D37:D40)</f>
        <v>0</v>
      </c>
      <c r="E41" s="57">
        <f t="shared" si="3"/>
        <v>642425670</v>
      </c>
      <c r="F41" s="58">
        <f t="shared" si="3"/>
        <v>626021377</v>
      </c>
      <c r="G41" s="58">
        <f t="shared" si="3"/>
        <v>172656721</v>
      </c>
      <c r="H41" s="58">
        <f t="shared" si="3"/>
        <v>-133767041</v>
      </c>
      <c r="I41" s="58">
        <f t="shared" si="3"/>
        <v>-49169120</v>
      </c>
      <c r="J41" s="58">
        <f t="shared" si="3"/>
        <v>-10279440</v>
      </c>
      <c r="K41" s="58">
        <f t="shared" si="3"/>
        <v>33928492</v>
      </c>
      <c r="L41" s="58">
        <f t="shared" si="3"/>
        <v>117055046</v>
      </c>
      <c r="M41" s="58">
        <f t="shared" si="3"/>
        <v>314802892</v>
      </c>
      <c r="N41" s="58">
        <f t="shared" si="3"/>
        <v>465786430</v>
      </c>
      <c r="O41" s="58">
        <f t="shared" si="3"/>
        <v>10974799</v>
      </c>
      <c r="P41" s="58">
        <f t="shared" si="3"/>
        <v>24220233</v>
      </c>
      <c r="Q41" s="58">
        <f t="shared" si="3"/>
        <v>20407877</v>
      </c>
      <c r="R41" s="58">
        <f t="shared" si="3"/>
        <v>55602909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511109899</v>
      </c>
      <c r="X41" s="58">
        <f t="shared" si="3"/>
        <v>471179395</v>
      </c>
      <c r="Y41" s="58">
        <f t="shared" si="3"/>
        <v>39930504</v>
      </c>
      <c r="Z41" s="59">
        <f>+IF(X41&lt;&gt;0,+(Y41/X41)*100,0)</f>
        <v>8.474586202989627</v>
      </c>
      <c r="AA41" s="56">
        <f>SUM(AA37:AA40)</f>
        <v>626021377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-1101632725</v>
      </c>
      <c r="D43" s="64">
        <f>+D41-D42</f>
        <v>0</v>
      </c>
      <c r="E43" s="65">
        <f t="shared" si="4"/>
        <v>642425670</v>
      </c>
      <c r="F43" s="66">
        <f t="shared" si="4"/>
        <v>626021377</v>
      </c>
      <c r="G43" s="66">
        <f t="shared" si="4"/>
        <v>172656721</v>
      </c>
      <c r="H43" s="66">
        <f t="shared" si="4"/>
        <v>-133767041</v>
      </c>
      <c r="I43" s="66">
        <f t="shared" si="4"/>
        <v>-49169120</v>
      </c>
      <c r="J43" s="66">
        <f t="shared" si="4"/>
        <v>-10279440</v>
      </c>
      <c r="K43" s="66">
        <f t="shared" si="4"/>
        <v>33928492</v>
      </c>
      <c r="L43" s="66">
        <f t="shared" si="4"/>
        <v>117055046</v>
      </c>
      <c r="M43" s="66">
        <f t="shared" si="4"/>
        <v>314802892</v>
      </c>
      <c r="N43" s="66">
        <f t="shared" si="4"/>
        <v>465786430</v>
      </c>
      <c r="O43" s="66">
        <f t="shared" si="4"/>
        <v>10974799</v>
      </c>
      <c r="P43" s="66">
        <f t="shared" si="4"/>
        <v>24220233</v>
      </c>
      <c r="Q43" s="66">
        <f t="shared" si="4"/>
        <v>20407877</v>
      </c>
      <c r="R43" s="66">
        <f t="shared" si="4"/>
        <v>55602909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511109899</v>
      </c>
      <c r="X43" s="66">
        <f t="shared" si="4"/>
        <v>471179395</v>
      </c>
      <c r="Y43" s="66">
        <f t="shared" si="4"/>
        <v>39930504</v>
      </c>
      <c r="Z43" s="67">
        <f>+IF(X43&lt;&gt;0,+(Y43/X43)*100,0)</f>
        <v>8.474586202989627</v>
      </c>
      <c r="AA43" s="64">
        <f>+AA41-AA42</f>
        <v>626021377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-1101632725</v>
      </c>
      <c r="D45" s="56">
        <f>SUM(D43:D44)</f>
        <v>0</v>
      </c>
      <c r="E45" s="57">
        <f t="shared" si="5"/>
        <v>642425670</v>
      </c>
      <c r="F45" s="58">
        <f t="shared" si="5"/>
        <v>626021377</v>
      </c>
      <c r="G45" s="58">
        <f t="shared" si="5"/>
        <v>172656721</v>
      </c>
      <c r="H45" s="58">
        <f t="shared" si="5"/>
        <v>-133767041</v>
      </c>
      <c r="I45" s="58">
        <f t="shared" si="5"/>
        <v>-49169120</v>
      </c>
      <c r="J45" s="58">
        <f t="shared" si="5"/>
        <v>-10279440</v>
      </c>
      <c r="K45" s="58">
        <f t="shared" si="5"/>
        <v>33928492</v>
      </c>
      <c r="L45" s="58">
        <f t="shared" si="5"/>
        <v>117055046</v>
      </c>
      <c r="M45" s="58">
        <f t="shared" si="5"/>
        <v>314802892</v>
      </c>
      <c r="N45" s="58">
        <f t="shared" si="5"/>
        <v>465786430</v>
      </c>
      <c r="O45" s="58">
        <f t="shared" si="5"/>
        <v>10974799</v>
      </c>
      <c r="P45" s="58">
        <f t="shared" si="5"/>
        <v>24220233</v>
      </c>
      <c r="Q45" s="58">
        <f t="shared" si="5"/>
        <v>20407877</v>
      </c>
      <c r="R45" s="58">
        <f t="shared" si="5"/>
        <v>55602909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511109899</v>
      </c>
      <c r="X45" s="58">
        <f t="shared" si="5"/>
        <v>471179395</v>
      </c>
      <c r="Y45" s="58">
        <f t="shared" si="5"/>
        <v>39930504</v>
      </c>
      <c r="Z45" s="59">
        <f>+IF(X45&lt;&gt;0,+(Y45/X45)*100,0)</f>
        <v>8.474586202989627</v>
      </c>
      <c r="AA45" s="56">
        <f>SUM(AA43:AA44)</f>
        <v>626021377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-1101632725</v>
      </c>
      <c r="D47" s="71">
        <f>SUM(D45:D46)</f>
        <v>0</v>
      </c>
      <c r="E47" s="72">
        <f t="shared" si="6"/>
        <v>642425670</v>
      </c>
      <c r="F47" s="73">
        <f t="shared" si="6"/>
        <v>626021377</v>
      </c>
      <c r="G47" s="73">
        <f t="shared" si="6"/>
        <v>172656721</v>
      </c>
      <c r="H47" s="74">
        <f t="shared" si="6"/>
        <v>-133767041</v>
      </c>
      <c r="I47" s="74">
        <f t="shared" si="6"/>
        <v>-49169120</v>
      </c>
      <c r="J47" s="74">
        <f t="shared" si="6"/>
        <v>-10279440</v>
      </c>
      <c r="K47" s="74">
        <f t="shared" si="6"/>
        <v>33928492</v>
      </c>
      <c r="L47" s="74">
        <f t="shared" si="6"/>
        <v>117055046</v>
      </c>
      <c r="M47" s="73">
        <f t="shared" si="6"/>
        <v>314802892</v>
      </c>
      <c r="N47" s="73">
        <f t="shared" si="6"/>
        <v>465786430</v>
      </c>
      <c r="O47" s="74">
        <f t="shared" si="6"/>
        <v>10974799</v>
      </c>
      <c r="P47" s="74">
        <f t="shared" si="6"/>
        <v>24220233</v>
      </c>
      <c r="Q47" s="74">
        <f t="shared" si="6"/>
        <v>20407877</v>
      </c>
      <c r="R47" s="74">
        <f t="shared" si="6"/>
        <v>55602909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511109899</v>
      </c>
      <c r="X47" s="74">
        <f t="shared" si="6"/>
        <v>471179395</v>
      </c>
      <c r="Y47" s="74">
        <f t="shared" si="6"/>
        <v>39930504</v>
      </c>
      <c r="Z47" s="75">
        <f>+IF(X47&lt;&gt;0,+(Y47/X47)*100,0)</f>
        <v>8.474586202989627</v>
      </c>
      <c r="AA47" s="76">
        <f>SUM(AA45:AA46)</f>
        <v>626021377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7325475</v>
      </c>
      <c r="D5" s="6"/>
      <c r="E5" s="7">
        <v>5627805</v>
      </c>
      <c r="F5" s="8">
        <v>6748805</v>
      </c>
      <c r="G5" s="8">
        <v>843602</v>
      </c>
      <c r="H5" s="8">
        <v>641373</v>
      </c>
      <c r="I5" s="8">
        <v>635279</v>
      </c>
      <c r="J5" s="8">
        <v>2120254</v>
      </c>
      <c r="K5" s="8"/>
      <c r="L5" s="8"/>
      <c r="M5" s="8"/>
      <c r="N5" s="8"/>
      <c r="O5" s="8">
        <v>638057</v>
      </c>
      <c r="P5" s="8">
        <v>658915</v>
      </c>
      <c r="Q5" s="8">
        <v>662156</v>
      </c>
      <c r="R5" s="8">
        <v>1959128</v>
      </c>
      <c r="S5" s="8"/>
      <c r="T5" s="8"/>
      <c r="U5" s="8"/>
      <c r="V5" s="8"/>
      <c r="W5" s="8">
        <v>4079382</v>
      </c>
      <c r="X5" s="8">
        <v>5341856</v>
      </c>
      <c r="Y5" s="8">
        <v>-1262474</v>
      </c>
      <c r="Z5" s="2">
        <v>-23.63</v>
      </c>
      <c r="AA5" s="6">
        <v>6748805</v>
      </c>
    </row>
    <row r="6" spans="1:27" ht="13.5">
      <c r="A6" s="23" t="s">
        <v>32</v>
      </c>
      <c r="B6" s="24"/>
      <c r="C6" s="6">
        <v>37581486</v>
      </c>
      <c r="D6" s="6"/>
      <c r="E6" s="7">
        <v>16949</v>
      </c>
      <c r="F6" s="8">
        <v>44458013</v>
      </c>
      <c r="G6" s="8">
        <v>494144</v>
      </c>
      <c r="H6" s="8">
        <v>579004</v>
      </c>
      <c r="I6" s="8">
        <v>478024</v>
      </c>
      <c r="J6" s="8">
        <v>1551172</v>
      </c>
      <c r="K6" s="8"/>
      <c r="L6" s="8"/>
      <c r="M6" s="8"/>
      <c r="N6" s="8"/>
      <c r="O6" s="8">
        <v>385516</v>
      </c>
      <c r="P6" s="8">
        <v>6066230</v>
      </c>
      <c r="Q6" s="8">
        <v>227688</v>
      </c>
      <c r="R6" s="8">
        <v>6679434</v>
      </c>
      <c r="S6" s="8"/>
      <c r="T6" s="8"/>
      <c r="U6" s="8"/>
      <c r="V6" s="8"/>
      <c r="W6" s="8">
        <v>8230606</v>
      </c>
      <c r="X6" s="8">
        <v>33784409</v>
      </c>
      <c r="Y6" s="8">
        <v>-25553803</v>
      </c>
      <c r="Z6" s="2">
        <v>-75.64</v>
      </c>
      <c r="AA6" s="6">
        <v>44458013</v>
      </c>
    </row>
    <row r="7" spans="1:27" ht="13.5">
      <c r="A7" s="25" t="s">
        <v>33</v>
      </c>
      <c r="B7" s="24"/>
      <c r="C7" s="6">
        <v>-24750245</v>
      </c>
      <c r="D7" s="6"/>
      <c r="E7" s="7">
        <v>50401936</v>
      </c>
      <c r="F7" s="8">
        <v>7724460</v>
      </c>
      <c r="G7" s="8">
        <v>435709</v>
      </c>
      <c r="H7" s="8">
        <v>493227</v>
      </c>
      <c r="I7" s="8">
        <v>394281</v>
      </c>
      <c r="J7" s="8">
        <v>1323217</v>
      </c>
      <c r="K7" s="8"/>
      <c r="L7" s="8"/>
      <c r="M7" s="8"/>
      <c r="N7" s="8"/>
      <c r="O7" s="8">
        <v>483777</v>
      </c>
      <c r="P7" s="8">
        <v>576073</v>
      </c>
      <c r="Q7" s="8">
        <v>553809</v>
      </c>
      <c r="R7" s="8">
        <v>1613659</v>
      </c>
      <c r="S7" s="8"/>
      <c r="T7" s="8"/>
      <c r="U7" s="8"/>
      <c r="V7" s="8"/>
      <c r="W7" s="8">
        <v>2936876</v>
      </c>
      <c r="X7" s="8">
        <v>5793345</v>
      </c>
      <c r="Y7" s="8">
        <v>-2856469</v>
      </c>
      <c r="Z7" s="2">
        <v>-49.31</v>
      </c>
      <c r="AA7" s="6">
        <v>7724460</v>
      </c>
    </row>
    <row r="8" spans="1:27" ht="13.5">
      <c r="A8" s="25" t="s">
        <v>34</v>
      </c>
      <c r="B8" s="24"/>
      <c r="C8" s="6">
        <v>3054237</v>
      </c>
      <c r="D8" s="6"/>
      <c r="E8" s="7">
        <v>4862873</v>
      </c>
      <c r="F8" s="8">
        <v>4862873</v>
      </c>
      <c r="G8" s="8">
        <v>270293</v>
      </c>
      <c r="H8" s="8">
        <v>283979</v>
      </c>
      <c r="I8" s="8">
        <v>284660</v>
      </c>
      <c r="J8" s="8">
        <v>838932</v>
      </c>
      <c r="K8" s="8"/>
      <c r="L8" s="8"/>
      <c r="M8" s="8"/>
      <c r="N8" s="8"/>
      <c r="O8" s="8">
        <v>268827</v>
      </c>
      <c r="P8" s="8">
        <v>285572</v>
      </c>
      <c r="Q8" s="8">
        <v>287490</v>
      </c>
      <c r="R8" s="8">
        <v>841889</v>
      </c>
      <c r="S8" s="8"/>
      <c r="T8" s="8"/>
      <c r="U8" s="8"/>
      <c r="V8" s="8"/>
      <c r="W8" s="8">
        <v>1680821</v>
      </c>
      <c r="X8" s="8">
        <v>3647153</v>
      </c>
      <c r="Y8" s="8">
        <v>-1966332</v>
      </c>
      <c r="Z8" s="2">
        <v>-53.91</v>
      </c>
      <c r="AA8" s="6">
        <v>4862873</v>
      </c>
    </row>
    <row r="9" spans="1:27" ht="13.5">
      <c r="A9" s="25" t="s">
        <v>35</v>
      </c>
      <c r="B9" s="24"/>
      <c r="C9" s="6">
        <v>2330523</v>
      </c>
      <c r="D9" s="6"/>
      <c r="E9" s="7">
        <v>1467629</v>
      </c>
      <c r="F9" s="8">
        <v>1467629</v>
      </c>
      <c r="G9" s="8">
        <v>210092</v>
      </c>
      <c r="H9" s="8">
        <v>211817</v>
      </c>
      <c r="I9" s="8">
        <v>210037</v>
      </c>
      <c r="J9" s="8">
        <v>631946</v>
      </c>
      <c r="K9" s="8"/>
      <c r="L9" s="8"/>
      <c r="M9" s="8"/>
      <c r="N9" s="8"/>
      <c r="O9" s="8">
        <v>204016</v>
      </c>
      <c r="P9" s="8">
        <v>210593</v>
      </c>
      <c r="Q9" s="8">
        <v>211228</v>
      </c>
      <c r="R9" s="8">
        <v>625837</v>
      </c>
      <c r="S9" s="8"/>
      <c r="T9" s="8"/>
      <c r="U9" s="8"/>
      <c r="V9" s="8"/>
      <c r="W9" s="8">
        <v>1257783</v>
      </c>
      <c r="X9" s="8">
        <v>1100723</v>
      </c>
      <c r="Y9" s="8">
        <v>157060</v>
      </c>
      <c r="Z9" s="2">
        <v>14.27</v>
      </c>
      <c r="AA9" s="6">
        <v>1467629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1511671</v>
      </c>
      <c r="D11" s="6"/>
      <c r="E11" s="7">
        <v>265974</v>
      </c>
      <c r="F11" s="8">
        <v>265974</v>
      </c>
      <c r="G11" s="8">
        <v>58151</v>
      </c>
      <c r="H11" s="8">
        <v>11414</v>
      </c>
      <c r="I11" s="8">
        <v>11414</v>
      </c>
      <c r="J11" s="8">
        <v>80979</v>
      </c>
      <c r="K11" s="8"/>
      <c r="L11" s="8"/>
      <c r="M11" s="8"/>
      <c r="N11" s="8"/>
      <c r="O11" s="8">
        <v>8692</v>
      </c>
      <c r="P11" s="8">
        <v>3273</v>
      </c>
      <c r="Q11" s="8">
        <v>11414</v>
      </c>
      <c r="R11" s="8">
        <v>23379</v>
      </c>
      <c r="S11" s="8"/>
      <c r="T11" s="8"/>
      <c r="U11" s="8"/>
      <c r="V11" s="8"/>
      <c r="W11" s="8">
        <v>104358</v>
      </c>
      <c r="X11" s="8">
        <v>199482</v>
      </c>
      <c r="Y11" s="8">
        <v>-95124</v>
      </c>
      <c r="Z11" s="2">
        <v>-47.69</v>
      </c>
      <c r="AA11" s="6">
        <v>265974</v>
      </c>
    </row>
    <row r="12" spans="1:27" ht="13.5">
      <c r="A12" s="25" t="s">
        <v>37</v>
      </c>
      <c r="B12" s="29"/>
      <c r="C12" s="6">
        <v>81975</v>
      </c>
      <c r="D12" s="6"/>
      <c r="E12" s="7">
        <v>52600</v>
      </c>
      <c r="F12" s="8">
        <v>52600</v>
      </c>
      <c r="G12" s="8">
        <v>56287</v>
      </c>
      <c r="H12" s="8">
        <v>2184</v>
      </c>
      <c r="I12" s="8">
        <v>18968</v>
      </c>
      <c r="J12" s="8">
        <v>77439</v>
      </c>
      <c r="K12" s="8"/>
      <c r="L12" s="8"/>
      <c r="M12" s="8"/>
      <c r="N12" s="8"/>
      <c r="O12" s="8">
        <v>8</v>
      </c>
      <c r="P12" s="8">
        <v>2</v>
      </c>
      <c r="Q12" s="8">
        <v>2794</v>
      </c>
      <c r="R12" s="8">
        <v>2804</v>
      </c>
      <c r="S12" s="8"/>
      <c r="T12" s="8"/>
      <c r="U12" s="8"/>
      <c r="V12" s="8"/>
      <c r="W12" s="8">
        <v>80243</v>
      </c>
      <c r="X12" s="8">
        <v>39451</v>
      </c>
      <c r="Y12" s="8">
        <v>40792</v>
      </c>
      <c r="Z12" s="2">
        <v>103.4</v>
      </c>
      <c r="AA12" s="6">
        <v>52600</v>
      </c>
    </row>
    <row r="13" spans="1:27" ht="13.5">
      <c r="A13" s="23" t="s">
        <v>38</v>
      </c>
      <c r="B13" s="29"/>
      <c r="C13" s="6">
        <v>14801422</v>
      </c>
      <c r="D13" s="6"/>
      <c r="E13" s="7">
        <v>18936000</v>
      </c>
      <c r="F13" s="8">
        <v>18936000</v>
      </c>
      <c r="G13" s="8">
        <v>1090054</v>
      </c>
      <c r="H13" s="8">
        <v>1098023</v>
      </c>
      <c r="I13" s="8">
        <v>1053601</v>
      </c>
      <c r="J13" s="8">
        <v>3241678</v>
      </c>
      <c r="K13" s="8"/>
      <c r="L13" s="8"/>
      <c r="M13" s="8"/>
      <c r="N13" s="8"/>
      <c r="O13" s="8">
        <v>1143286</v>
      </c>
      <c r="P13" s="8">
        <v>1022564</v>
      </c>
      <c r="Q13" s="8">
        <v>1036389</v>
      </c>
      <c r="R13" s="8">
        <v>3202239</v>
      </c>
      <c r="S13" s="8"/>
      <c r="T13" s="8"/>
      <c r="U13" s="8"/>
      <c r="V13" s="8"/>
      <c r="W13" s="8">
        <v>6443917</v>
      </c>
      <c r="X13" s="8">
        <v>14202000</v>
      </c>
      <c r="Y13" s="8">
        <v>-7758083</v>
      </c>
      <c r="Z13" s="2">
        <v>-54.63</v>
      </c>
      <c r="AA13" s="6">
        <v>18936000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7208000</v>
      </c>
      <c r="D15" s="6"/>
      <c r="E15" s="7">
        <v>36820000</v>
      </c>
      <c r="F15" s="8">
        <v>36820000</v>
      </c>
      <c r="G15" s="8"/>
      <c r="H15" s="8"/>
      <c r="I15" s="8"/>
      <c r="J15" s="8"/>
      <c r="K15" s="8"/>
      <c r="L15" s="8"/>
      <c r="M15" s="8"/>
      <c r="N15" s="8"/>
      <c r="O15" s="8">
        <v>2247800</v>
      </c>
      <c r="P15" s="8"/>
      <c r="Q15" s="8"/>
      <c r="R15" s="8">
        <v>2247800</v>
      </c>
      <c r="S15" s="8"/>
      <c r="T15" s="8"/>
      <c r="U15" s="8"/>
      <c r="V15" s="8"/>
      <c r="W15" s="8">
        <v>2247800</v>
      </c>
      <c r="X15" s="8">
        <v>27615001</v>
      </c>
      <c r="Y15" s="8">
        <v>-25367201</v>
      </c>
      <c r="Z15" s="2">
        <v>-91.86</v>
      </c>
      <c r="AA15" s="6">
        <v>36820000</v>
      </c>
    </row>
    <row r="16" spans="1:27" ht="13.5">
      <c r="A16" s="23" t="s">
        <v>41</v>
      </c>
      <c r="B16" s="29"/>
      <c r="C16" s="6">
        <v>11943051</v>
      </c>
      <c r="D16" s="6"/>
      <c r="E16" s="7">
        <v>9691060</v>
      </c>
      <c r="F16" s="8">
        <v>9691060</v>
      </c>
      <c r="G16" s="8"/>
      <c r="H16" s="8"/>
      <c r="I16" s="8"/>
      <c r="J16" s="8"/>
      <c r="K16" s="8"/>
      <c r="L16" s="8"/>
      <c r="M16" s="8"/>
      <c r="N16" s="8"/>
      <c r="O16" s="8"/>
      <c r="P16" s="8">
        <v>1050</v>
      </c>
      <c r="Q16" s="8"/>
      <c r="R16" s="8">
        <v>1050</v>
      </c>
      <c r="S16" s="8"/>
      <c r="T16" s="8"/>
      <c r="U16" s="8"/>
      <c r="V16" s="8"/>
      <c r="W16" s="8">
        <v>1050</v>
      </c>
      <c r="X16" s="8">
        <v>7268293</v>
      </c>
      <c r="Y16" s="8">
        <v>-7267243</v>
      </c>
      <c r="Z16" s="2">
        <v>-99.99</v>
      </c>
      <c r="AA16" s="6">
        <v>9691060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125992571</v>
      </c>
      <c r="D18" s="6"/>
      <c r="E18" s="7">
        <v>96904350</v>
      </c>
      <c r="F18" s="8">
        <v>96904350</v>
      </c>
      <c r="G18" s="8"/>
      <c r="H18" s="8">
        <v>38030000</v>
      </c>
      <c r="I18" s="8"/>
      <c r="J18" s="8">
        <v>38030000</v>
      </c>
      <c r="K18" s="8"/>
      <c r="L18" s="8"/>
      <c r="M18" s="8"/>
      <c r="N18" s="8"/>
      <c r="O18" s="8">
        <v>97030</v>
      </c>
      <c r="P18" s="8">
        <v>24932721</v>
      </c>
      <c r="Q18" s="8">
        <v>18217000</v>
      </c>
      <c r="R18" s="8">
        <v>43246751</v>
      </c>
      <c r="S18" s="8"/>
      <c r="T18" s="8"/>
      <c r="U18" s="8"/>
      <c r="V18" s="8"/>
      <c r="W18" s="8">
        <v>81276751</v>
      </c>
      <c r="X18" s="8">
        <v>72678261</v>
      </c>
      <c r="Y18" s="8">
        <v>8598490</v>
      </c>
      <c r="Z18" s="2">
        <v>11.83</v>
      </c>
      <c r="AA18" s="6">
        <v>96904350</v>
      </c>
    </row>
    <row r="19" spans="1:27" ht="13.5">
      <c r="A19" s="23" t="s">
        <v>44</v>
      </c>
      <c r="B19" s="29"/>
      <c r="C19" s="6">
        <v>230167</v>
      </c>
      <c r="D19" s="6"/>
      <c r="E19" s="7">
        <v>292147</v>
      </c>
      <c r="F19" s="26">
        <v>292147</v>
      </c>
      <c r="G19" s="26">
        <v>36238</v>
      </c>
      <c r="H19" s="26">
        <v>17959</v>
      </c>
      <c r="I19" s="26">
        <v>24074</v>
      </c>
      <c r="J19" s="26">
        <v>78271</v>
      </c>
      <c r="K19" s="26"/>
      <c r="L19" s="26"/>
      <c r="M19" s="26"/>
      <c r="N19" s="26"/>
      <c r="O19" s="26">
        <v>18618</v>
      </c>
      <c r="P19" s="26">
        <v>20427</v>
      </c>
      <c r="Q19" s="26">
        <v>16056</v>
      </c>
      <c r="R19" s="26">
        <v>55101</v>
      </c>
      <c r="S19" s="26"/>
      <c r="T19" s="26"/>
      <c r="U19" s="26"/>
      <c r="V19" s="26"/>
      <c r="W19" s="26">
        <v>133372</v>
      </c>
      <c r="X19" s="26">
        <v>219109</v>
      </c>
      <c r="Y19" s="26">
        <v>-85737</v>
      </c>
      <c r="Z19" s="27">
        <v>-39.13</v>
      </c>
      <c r="AA19" s="28">
        <v>292147</v>
      </c>
    </row>
    <row r="20" spans="1:27" ht="13.5">
      <c r="A20" s="23" t="s">
        <v>45</v>
      </c>
      <c r="B20" s="29"/>
      <c r="C20" s="6">
        <v>-848021</v>
      </c>
      <c r="D20" s="6"/>
      <c r="E20" s="7">
        <v>10700000</v>
      </c>
      <c r="F20" s="8">
        <v>10700000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8024999</v>
      </c>
      <c r="Y20" s="8">
        <v>-8024999</v>
      </c>
      <c r="Z20" s="2">
        <v>-100</v>
      </c>
      <c r="AA20" s="6">
        <v>10700000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186462312</v>
      </c>
      <c r="D21" s="33">
        <f t="shared" si="0"/>
        <v>0</v>
      </c>
      <c r="E21" s="34">
        <f t="shared" si="0"/>
        <v>236039323</v>
      </c>
      <c r="F21" s="35">
        <f t="shared" si="0"/>
        <v>238923911</v>
      </c>
      <c r="G21" s="35">
        <f t="shared" si="0"/>
        <v>3494570</v>
      </c>
      <c r="H21" s="35">
        <f t="shared" si="0"/>
        <v>41368980</v>
      </c>
      <c r="I21" s="35">
        <f t="shared" si="0"/>
        <v>3110338</v>
      </c>
      <c r="J21" s="35">
        <f t="shared" si="0"/>
        <v>47973888</v>
      </c>
      <c r="K21" s="35">
        <f t="shared" si="0"/>
        <v>0</v>
      </c>
      <c r="L21" s="35">
        <f t="shared" si="0"/>
        <v>0</v>
      </c>
      <c r="M21" s="35">
        <f t="shared" si="0"/>
        <v>0</v>
      </c>
      <c r="N21" s="35">
        <f t="shared" si="0"/>
        <v>0</v>
      </c>
      <c r="O21" s="35">
        <f t="shared" si="0"/>
        <v>5495627</v>
      </c>
      <c r="P21" s="35">
        <f t="shared" si="0"/>
        <v>33777420</v>
      </c>
      <c r="Q21" s="35">
        <f t="shared" si="0"/>
        <v>21226024</v>
      </c>
      <c r="R21" s="35">
        <f t="shared" si="0"/>
        <v>60499071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108472959</v>
      </c>
      <c r="X21" s="35">
        <f t="shared" si="0"/>
        <v>179914082</v>
      </c>
      <c r="Y21" s="35">
        <f t="shared" si="0"/>
        <v>-71441123</v>
      </c>
      <c r="Z21" s="36">
        <f>+IF(X21&lt;&gt;0,+(Y21/X21)*100,0)</f>
        <v>-39.70846651125397</v>
      </c>
      <c r="AA21" s="33">
        <f>SUM(AA5:AA20)</f>
        <v>238923911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58888769</v>
      </c>
      <c r="D24" s="6"/>
      <c r="E24" s="7">
        <v>56311775</v>
      </c>
      <c r="F24" s="8">
        <v>67256568</v>
      </c>
      <c r="G24" s="8">
        <v>-46555</v>
      </c>
      <c r="H24" s="8">
        <v>-33946</v>
      </c>
      <c r="I24" s="8">
        <v>16508746</v>
      </c>
      <c r="J24" s="8">
        <v>16428245</v>
      </c>
      <c r="K24" s="8"/>
      <c r="L24" s="8"/>
      <c r="M24" s="8"/>
      <c r="N24" s="8"/>
      <c r="O24" s="8">
        <v>588216</v>
      </c>
      <c r="P24" s="8">
        <v>-22557</v>
      </c>
      <c r="Q24" s="8">
        <v>4556372</v>
      </c>
      <c r="R24" s="8">
        <v>5122031</v>
      </c>
      <c r="S24" s="8"/>
      <c r="T24" s="8"/>
      <c r="U24" s="8"/>
      <c r="V24" s="8"/>
      <c r="W24" s="8">
        <v>21550276</v>
      </c>
      <c r="X24" s="8">
        <v>48465032</v>
      </c>
      <c r="Y24" s="8">
        <v>-26914756</v>
      </c>
      <c r="Z24" s="2">
        <v>-55.53</v>
      </c>
      <c r="AA24" s="6">
        <v>67256568</v>
      </c>
    </row>
    <row r="25" spans="1:27" ht="13.5">
      <c r="A25" s="25" t="s">
        <v>49</v>
      </c>
      <c r="B25" s="24"/>
      <c r="C25" s="6">
        <v>4715255</v>
      </c>
      <c r="D25" s="6"/>
      <c r="E25" s="7">
        <v>4045723</v>
      </c>
      <c r="F25" s="8">
        <v>4800718</v>
      </c>
      <c r="G25" s="8"/>
      <c r="H25" s="8"/>
      <c r="I25" s="8">
        <v>1340445</v>
      </c>
      <c r="J25" s="8">
        <v>1340445</v>
      </c>
      <c r="K25" s="8"/>
      <c r="L25" s="8"/>
      <c r="M25" s="8"/>
      <c r="N25" s="8"/>
      <c r="O25" s="8">
        <v>245412</v>
      </c>
      <c r="P25" s="8">
        <v>14738</v>
      </c>
      <c r="Q25" s="8">
        <v>374571</v>
      </c>
      <c r="R25" s="8">
        <v>634721</v>
      </c>
      <c r="S25" s="8"/>
      <c r="T25" s="8"/>
      <c r="U25" s="8"/>
      <c r="V25" s="8"/>
      <c r="W25" s="8">
        <v>1975166</v>
      </c>
      <c r="X25" s="8">
        <v>3268042</v>
      </c>
      <c r="Y25" s="8">
        <v>-1292876</v>
      </c>
      <c r="Z25" s="2">
        <v>-39.56</v>
      </c>
      <c r="AA25" s="6">
        <v>4800718</v>
      </c>
    </row>
    <row r="26" spans="1:27" ht="13.5">
      <c r="A26" s="25" t="s">
        <v>50</v>
      </c>
      <c r="B26" s="24"/>
      <c r="C26" s="6">
        <v>10356452</v>
      </c>
      <c r="D26" s="6"/>
      <c r="E26" s="7">
        <v>19000000</v>
      </c>
      <c r="F26" s="8">
        <v>11600000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6850001</v>
      </c>
      <c r="Y26" s="8">
        <v>-6850001</v>
      </c>
      <c r="Z26" s="2">
        <v>-100</v>
      </c>
      <c r="AA26" s="6">
        <v>11600000</v>
      </c>
    </row>
    <row r="27" spans="1:27" ht="13.5">
      <c r="A27" s="25" t="s">
        <v>51</v>
      </c>
      <c r="B27" s="24"/>
      <c r="C27" s="6">
        <v>23353921</v>
      </c>
      <c r="D27" s="6"/>
      <c r="E27" s="7">
        <v>46435116</v>
      </c>
      <c r="F27" s="8">
        <v>41912116</v>
      </c>
      <c r="G27" s="8"/>
      <c r="H27" s="8"/>
      <c r="I27" s="8"/>
      <c r="J27" s="8"/>
      <c r="K27" s="8"/>
      <c r="L27" s="8"/>
      <c r="M27" s="8"/>
      <c r="N27" s="8"/>
      <c r="O27" s="8">
        <v>-59131</v>
      </c>
      <c r="P27" s="8">
        <v>7507026</v>
      </c>
      <c r="Q27" s="8"/>
      <c r="R27" s="8">
        <v>7447895</v>
      </c>
      <c r="S27" s="8"/>
      <c r="T27" s="8"/>
      <c r="U27" s="8"/>
      <c r="V27" s="8"/>
      <c r="W27" s="8">
        <v>7447895</v>
      </c>
      <c r="X27" s="8">
        <v>30303331</v>
      </c>
      <c r="Y27" s="8">
        <v>-22855436</v>
      </c>
      <c r="Z27" s="2">
        <v>-75.42</v>
      </c>
      <c r="AA27" s="6">
        <v>41912116</v>
      </c>
    </row>
    <row r="28" spans="1:27" ht="13.5">
      <c r="A28" s="25" t="s">
        <v>52</v>
      </c>
      <c r="B28" s="24"/>
      <c r="C28" s="6">
        <v>8616831</v>
      </c>
      <c r="D28" s="6"/>
      <c r="E28" s="7">
        <v>560728</v>
      </c>
      <c r="F28" s="8">
        <v>3760728</v>
      </c>
      <c r="G28" s="8">
        <v>25248</v>
      </c>
      <c r="H28" s="8">
        <v>4052</v>
      </c>
      <c r="I28" s="8">
        <v>112878</v>
      </c>
      <c r="J28" s="8">
        <v>142178</v>
      </c>
      <c r="K28" s="8"/>
      <c r="L28" s="8"/>
      <c r="M28" s="8"/>
      <c r="N28" s="8"/>
      <c r="O28" s="8">
        <v>386</v>
      </c>
      <c r="P28" s="8">
        <v>1977148</v>
      </c>
      <c r="Q28" s="8">
        <v>-417917</v>
      </c>
      <c r="R28" s="8">
        <v>1559617</v>
      </c>
      <c r="S28" s="8"/>
      <c r="T28" s="8"/>
      <c r="U28" s="8"/>
      <c r="V28" s="8"/>
      <c r="W28" s="8">
        <v>1701795</v>
      </c>
      <c r="X28" s="8">
        <v>1370547</v>
      </c>
      <c r="Y28" s="8">
        <v>331248</v>
      </c>
      <c r="Z28" s="2">
        <v>24.17</v>
      </c>
      <c r="AA28" s="6">
        <v>3760728</v>
      </c>
    </row>
    <row r="29" spans="1:27" ht="13.5">
      <c r="A29" s="25" t="s">
        <v>53</v>
      </c>
      <c r="B29" s="24"/>
      <c r="C29" s="6">
        <v>30452095</v>
      </c>
      <c r="D29" s="6"/>
      <c r="E29" s="7">
        <v>30561141</v>
      </c>
      <c r="F29" s="8">
        <v>30561141</v>
      </c>
      <c r="G29" s="8"/>
      <c r="H29" s="8"/>
      <c r="I29" s="8">
        <v>14465115</v>
      </c>
      <c r="J29" s="8">
        <v>14465115</v>
      </c>
      <c r="K29" s="8"/>
      <c r="L29" s="8"/>
      <c r="M29" s="8"/>
      <c r="N29" s="8"/>
      <c r="O29" s="8">
        <v>3736929</v>
      </c>
      <c r="P29" s="8">
        <v>-5260959</v>
      </c>
      <c r="Q29" s="8"/>
      <c r="R29" s="8">
        <v>-1524030</v>
      </c>
      <c r="S29" s="8"/>
      <c r="T29" s="8"/>
      <c r="U29" s="8"/>
      <c r="V29" s="8"/>
      <c r="W29" s="8">
        <v>12941085</v>
      </c>
      <c r="X29" s="8">
        <v>22920855</v>
      </c>
      <c r="Y29" s="8">
        <v>-9979770</v>
      </c>
      <c r="Z29" s="2">
        <v>-43.54</v>
      </c>
      <c r="AA29" s="6">
        <v>30561141</v>
      </c>
    </row>
    <row r="30" spans="1:27" ht="13.5">
      <c r="A30" s="25" t="s">
        <v>54</v>
      </c>
      <c r="B30" s="24"/>
      <c r="C30" s="6">
        <v>10233671</v>
      </c>
      <c r="D30" s="6"/>
      <c r="E30" s="7">
        <v>12002482</v>
      </c>
      <c r="F30" s="8">
        <v>12146379</v>
      </c>
      <c r="G30" s="8">
        <v>259494</v>
      </c>
      <c r="H30" s="8">
        <v>170050</v>
      </c>
      <c r="I30" s="8">
        <v>288003</v>
      </c>
      <c r="J30" s="8">
        <v>717547</v>
      </c>
      <c r="K30" s="8"/>
      <c r="L30" s="8"/>
      <c r="M30" s="8"/>
      <c r="N30" s="8"/>
      <c r="O30" s="8"/>
      <c r="P30" s="8">
        <v>285548</v>
      </c>
      <c r="Q30" s="8">
        <v>15495</v>
      </c>
      <c r="R30" s="8">
        <v>301043</v>
      </c>
      <c r="S30" s="8"/>
      <c r="T30" s="8"/>
      <c r="U30" s="8"/>
      <c r="V30" s="8"/>
      <c r="W30" s="8">
        <v>1018590</v>
      </c>
      <c r="X30" s="8">
        <v>8739335</v>
      </c>
      <c r="Y30" s="8">
        <v>-7720745</v>
      </c>
      <c r="Z30" s="2">
        <v>-88.34</v>
      </c>
      <c r="AA30" s="6">
        <v>12146379</v>
      </c>
    </row>
    <row r="31" spans="1:27" ht="13.5">
      <c r="A31" s="25" t="s">
        <v>55</v>
      </c>
      <c r="B31" s="24"/>
      <c r="C31" s="6">
        <v>33673137</v>
      </c>
      <c r="D31" s="6"/>
      <c r="E31" s="7">
        <v>23541810</v>
      </c>
      <c r="F31" s="8">
        <v>37587398</v>
      </c>
      <c r="G31" s="8">
        <v>55092</v>
      </c>
      <c r="H31" s="8">
        <v>363913</v>
      </c>
      <c r="I31" s="8">
        <v>581594</v>
      </c>
      <c r="J31" s="8">
        <v>1000599</v>
      </c>
      <c r="K31" s="8"/>
      <c r="L31" s="8"/>
      <c r="M31" s="8"/>
      <c r="N31" s="8"/>
      <c r="O31" s="8">
        <v>5754431</v>
      </c>
      <c r="P31" s="8">
        <v>3261648</v>
      </c>
      <c r="Q31" s="8">
        <v>1055084</v>
      </c>
      <c r="R31" s="8">
        <v>10071163</v>
      </c>
      <c r="S31" s="8"/>
      <c r="T31" s="8"/>
      <c r="U31" s="8"/>
      <c r="V31" s="8"/>
      <c r="W31" s="8">
        <v>11071762</v>
      </c>
      <c r="X31" s="8">
        <v>30351941</v>
      </c>
      <c r="Y31" s="8">
        <v>-19280179</v>
      </c>
      <c r="Z31" s="2">
        <v>-63.52</v>
      </c>
      <c r="AA31" s="6">
        <v>37587398</v>
      </c>
    </row>
    <row r="32" spans="1:27" ht="13.5">
      <c r="A32" s="25" t="s">
        <v>43</v>
      </c>
      <c r="B32" s="24"/>
      <c r="C32" s="6">
        <v>1375559</v>
      </c>
      <c r="D32" s="6"/>
      <c r="E32" s="7">
        <v>4122041</v>
      </c>
      <c r="F32" s="8">
        <v>4258811</v>
      </c>
      <c r="G32" s="8">
        <v>27270</v>
      </c>
      <c r="H32" s="8">
        <v>327752</v>
      </c>
      <c r="I32" s="8">
        <v>276788</v>
      </c>
      <c r="J32" s="8">
        <v>631810</v>
      </c>
      <c r="K32" s="8"/>
      <c r="L32" s="8"/>
      <c r="M32" s="8"/>
      <c r="N32" s="8"/>
      <c r="O32" s="8">
        <v>49250</v>
      </c>
      <c r="P32" s="8">
        <v>5610</v>
      </c>
      <c r="Q32" s="8">
        <v>56485</v>
      </c>
      <c r="R32" s="8">
        <v>111345</v>
      </c>
      <c r="S32" s="8"/>
      <c r="T32" s="8"/>
      <c r="U32" s="8"/>
      <c r="V32" s="8"/>
      <c r="W32" s="8">
        <v>743155</v>
      </c>
      <c r="X32" s="8">
        <v>3073981</v>
      </c>
      <c r="Y32" s="8">
        <v>-2330826</v>
      </c>
      <c r="Z32" s="2">
        <v>-75.82</v>
      </c>
      <c r="AA32" s="6">
        <v>4258811</v>
      </c>
    </row>
    <row r="33" spans="1:27" ht="13.5">
      <c r="A33" s="25" t="s">
        <v>56</v>
      </c>
      <c r="B33" s="24"/>
      <c r="C33" s="6">
        <v>29869912</v>
      </c>
      <c r="D33" s="6"/>
      <c r="E33" s="7">
        <v>16820080</v>
      </c>
      <c r="F33" s="8">
        <v>18755953</v>
      </c>
      <c r="G33" s="8">
        <v>984326</v>
      </c>
      <c r="H33" s="8">
        <v>393601</v>
      </c>
      <c r="I33" s="8">
        <v>2137721</v>
      </c>
      <c r="J33" s="8">
        <v>3515648</v>
      </c>
      <c r="K33" s="8"/>
      <c r="L33" s="8"/>
      <c r="M33" s="8"/>
      <c r="N33" s="8"/>
      <c r="O33" s="8">
        <v>89948</v>
      </c>
      <c r="P33" s="8">
        <v>3269508</v>
      </c>
      <c r="Q33" s="8">
        <v>746954</v>
      </c>
      <c r="R33" s="8">
        <v>4106410</v>
      </c>
      <c r="S33" s="8"/>
      <c r="T33" s="8"/>
      <c r="U33" s="8"/>
      <c r="V33" s="8"/>
      <c r="W33" s="8">
        <v>7622058</v>
      </c>
      <c r="X33" s="8">
        <v>11680773</v>
      </c>
      <c r="Y33" s="8">
        <v>-4058715</v>
      </c>
      <c r="Z33" s="2">
        <v>-34.75</v>
      </c>
      <c r="AA33" s="6">
        <v>18755953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211535602</v>
      </c>
      <c r="D35" s="33">
        <f>SUM(D24:D34)</f>
        <v>0</v>
      </c>
      <c r="E35" s="34">
        <f t="shared" si="1"/>
        <v>213400896</v>
      </c>
      <c r="F35" s="35">
        <f t="shared" si="1"/>
        <v>232639812</v>
      </c>
      <c r="G35" s="35">
        <f t="shared" si="1"/>
        <v>1304875</v>
      </c>
      <c r="H35" s="35">
        <f t="shared" si="1"/>
        <v>1225422</v>
      </c>
      <c r="I35" s="35">
        <f t="shared" si="1"/>
        <v>35711290</v>
      </c>
      <c r="J35" s="35">
        <f t="shared" si="1"/>
        <v>38241587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0</v>
      </c>
      <c r="O35" s="35">
        <f t="shared" si="1"/>
        <v>10405441</v>
      </c>
      <c r="P35" s="35">
        <f t="shared" si="1"/>
        <v>11037710</v>
      </c>
      <c r="Q35" s="35">
        <f t="shared" si="1"/>
        <v>6387044</v>
      </c>
      <c r="R35" s="35">
        <f t="shared" si="1"/>
        <v>27830195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66071782</v>
      </c>
      <c r="X35" s="35">
        <f t="shared" si="1"/>
        <v>167023838</v>
      </c>
      <c r="Y35" s="35">
        <f t="shared" si="1"/>
        <v>-100952056</v>
      </c>
      <c r="Z35" s="36">
        <f>+IF(X35&lt;&gt;0,+(Y35/X35)*100,0)</f>
        <v>-60.441705333103414</v>
      </c>
      <c r="AA35" s="33">
        <f>SUM(AA24:AA34)</f>
        <v>232639812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-25073290</v>
      </c>
      <c r="D37" s="46">
        <f>+D21-D35</f>
        <v>0</v>
      </c>
      <c r="E37" s="47">
        <f t="shared" si="2"/>
        <v>22638427</v>
      </c>
      <c r="F37" s="48">
        <f t="shared" si="2"/>
        <v>6284099</v>
      </c>
      <c r="G37" s="48">
        <f t="shared" si="2"/>
        <v>2189695</v>
      </c>
      <c r="H37" s="48">
        <f t="shared" si="2"/>
        <v>40143558</v>
      </c>
      <c r="I37" s="48">
        <f t="shared" si="2"/>
        <v>-32600952</v>
      </c>
      <c r="J37" s="48">
        <f t="shared" si="2"/>
        <v>9732301</v>
      </c>
      <c r="K37" s="48">
        <f t="shared" si="2"/>
        <v>0</v>
      </c>
      <c r="L37" s="48">
        <f t="shared" si="2"/>
        <v>0</v>
      </c>
      <c r="M37" s="48">
        <f t="shared" si="2"/>
        <v>0</v>
      </c>
      <c r="N37" s="48">
        <f t="shared" si="2"/>
        <v>0</v>
      </c>
      <c r="O37" s="48">
        <f t="shared" si="2"/>
        <v>-4909814</v>
      </c>
      <c r="P37" s="48">
        <f t="shared" si="2"/>
        <v>22739710</v>
      </c>
      <c r="Q37" s="48">
        <f t="shared" si="2"/>
        <v>14838980</v>
      </c>
      <c r="R37" s="48">
        <f t="shared" si="2"/>
        <v>32668876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42401177</v>
      </c>
      <c r="X37" s="48">
        <f>IF(F21=F35,0,X21-X35)</f>
        <v>12890244</v>
      </c>
      <c r="Y37" s="48">
        <f t="shared" si="2"/>
        <v>29510933</v>
      </c>
      <c r="Z37" s="49">
        <f>+IF(X37&lt;&gt;0,+(Y37/X37)*100,0)</f>
        <v>228.9400650600563</v>
      </c>
      <c r="AA37" s="46">
        <f>+AA21-AA35</f>
        <v>6284099</v>
      </c>
    </row>
    <row r="38" spans="1:27" ht="22.5" customHeight="1">
      <c r="A38" s="50" t="s">
        <v>60</v>
      </c>
      <c r="B38" s="29"/>
      <c r="C38" s="6"/>
      <c r="D38" s="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2"/>
      <c r="AA38" s="6"/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-25073290</v>
      </c>
      <c r="D41" s="56">
        <f>SUM(D37:D40)</f>
        <v>0</v>
      </c>
      <c r="E41" s="57">
        <f t="shared" si="3"/>
        <v>22638427</v>
      </c>
      <c r="F41" s="58">
        <f t="shared" si="3"/>
        <v>6284099</v>
      </c>
      <c r="G41" s="58">
        <f t="shared" si="3"/>
        <v>2189695</v>
      </c>
      <c r="H41" s="58">
        <f t="shared" si="3"/>
        <v>40143558</v>
      </c>
      <c r="I41" s="58">
        <f t="shared" si="3"/>
        <v>-32600952</v>
      </c>
      <c r="J41" s="58">
        <f t="shared" si="3"/>
        <v>9732301</v>
      </c>
      <c r="K41" s="58">
        <f t="shared" si="3"/>
        <v>0</v>
      </c>
      <c r="L41" s="58">
        <f t="shared" si="3"/>
        <v>0</v>
      </c>
      <c r="M41" s="58">
        <f t="shared" si="3"/>
        <v>0</v>
      </c>
      <c r="N41" s="58">
        <f t="shared" si="3"/>
        <v>0</v>
      </c>
      <c r="O41" s="58">
        <f t="shared" si="3"/>
        <v>-4909814</v>
      </c>
      <c r="P41" s="58">
        <f t="shared" si="3"/>
        <v>22739710</v>
      </c>
      <c r="Q41" s="58">
        <f t="shared" si="3"/>
        <v>14838980</v>
      </c>
      <c r="R41" s="58">
        <f t="shared" si="3"/>
        <v>32668876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42401177</v>
      </c>
      <c r="X41" s="58">
        <f t="shared" si="3"/>
        <v>12890244</v>
      </c>
      <c r="Y41" s="58">
        <f t="shared" si="3"/>
        <v>29510933</v>
      </c>
      <c r="Z41" s="59">
        <f>+IF(X41&lt;&gt;0,+(Y41/X41)*100,0)</f>
        <v>228.9400650600563</v>
      </c>
      <c r="AA41" s="56">
        <f>SUM(AA37:AA40)</f>
        <v>6284099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-25073290</v>
      </c>
      <c r="D43" s="64">
        <f>+D41-D42</f>
        <v>0</v>
      </c>
      <c r="E43" s="65">
        <f t="shared" si="4"/>
        <v>22638427</v>
      </c>
      <c r="F43" s="66">
        <f t="shared" si="4"/>
        <v>6284099</v>
      </c>
      <c r="G43" s="66">
        <f t="shared" si="4"/>
        <v>2189695</v>
      </c>
      <c r="H43" s="66">
        <f t="shared" si="4"/>
        <v>40143558</v>
      </c>
      <c r="I43" s="66">
        <f t="shared" si="4"/>
        <v>-32600952</v>
      </c>
      <c r="J43" s="66">
        <f t="shared" si="4"/>
        <v>9732301</v>
      </c>
      <c r="K43" s="66">
        <f t="shared" si="4"/>
        <v>0</v>
      </c>
      <c r="L43" s="66">
        <f t="shared" si="4"/>
        <v>0</v>
      </c>
      <c r="M43" s="66">
        <f t="shared" si="4"/>
        <v>0</v>
      </c>
      <c r="N43" s="66">
        <f t="shared" si="4"/>
        <v>0</v>
      </c>
      <c r="O43" s="66">
        <f t="shared" si="4"/>
        <v>-4909814</v>
      </c>
      <c r="P43" s="66">
        <f t="shared" si="4"/>
        <v>22739710</v>
      </c>
      <c r="Q43" s="66">
        <f t="shared" si="4"/>
        <v>14838980</v>
      </c>
      <c r="R43" s="66">
        <f t="shared" si="4"/>
        <v>32668876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42401177</v>
      </c>
      <c r="X43" s="66">
        <f t="shared" si="4"/>
        <v>12890244</v>
      </c>
      <c r="Y43" s="66">
        <f t="shared" si="4"/>
        <v>29510933</v>
      </c>
      <c r="Z43" s="67">
        <f>+IF(X43&lt;&gt;0,+(Y43/X43)*100,0)</f>
        <v>228.9400650600563</v>
      </c>
      <c r="AA43" s="64">
        <f>+AA41-AA42</f>
        <v>6284099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-25073290</v>
      </c>
      <c r="D45" s="56">
        <f>SUM(D43:D44)</f>
        <v>0</v>
      </c>
      <c r="E45" s="57">
        <f t="shared" si="5"/>
        <v>22638427</v>
      </c>
      <c r="F45" s="58">
        <f t="shared" si="5"/>
        <v>6284099</v>
      </c>
      <c r="G45" s="58">
        <f t="shared" si="5"/>
        <v>2189695</v>
      </c>
      <c r="H45" s="58">
        <f t="shared" si="5"/>
        <v>40143558</v>
      </c>
      <c r="I45" s="58">
        <f t="shared" si="5"/>
        <v>-32600952</v>
      </c>
      <c r="J45" s="58">
        <f t="shared" si="5"/>
        <v>9732301</v>
      </c>
      <c r="K45" s="58">
        <f t="shared" si="5"/>
        <v>0</v>
      </c>
      <c r="L45" s="58">
        <f t="shared" si="5"/>
        <v>0</v>
      </c>
      <c r="M45" s="58">
        <f t="shared" si="5"/>
        <v>0</v>
      </c>
      <c r="N45" s="58">
        <f t="shared" si="5"/>
        <v>0</v>
      </c>
      <c r="O45" s="58">
        <f t="shared" si="5"/>
        <v>-4909814</v>
      </c>
      <c r="P45" s="58">
        <f t="shared" si="5"/>
        <v>22739710</v>
      </c>
      <c r="Q45" s="58">
        <f t="shared" si="5"/>
        <v>14838980</v>
      </c>
      <c r="R45" s="58">
        <f t="shared" si="5"/>
        <v>32668876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42401177</v>
      </c>
      <c r="X45" s="58">
        <f t="shared" si="5"/>
        <v>12890244</v>
      </c>
      <c r="Y45" s="58">
        <f t="shared" si="5"/>
        <v>29510933</v>
      </c>
      <c r="Z45" s="59">
        <f>+IF(X45&lt;&gt;0,+(Y45/X45)*100,0)</f>
        <v>228.9400650600563</v>
      </c>
      <c r="AA45" s="56">
        <f>SUM(AA43:AA44)</f>
        <v>6284099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-25073290</v>
      </c>
      <c r="D47" s="71">
        <f>SUM(D45:D46)</f>
        <v>0</v>
      </c>
      <c r="E47" s="72">
        <f t="shared" si="6"/>
        <v>22638427</v>
      </c>
      <c r="F47" s="73">
        <f t="shared" si="6"/>
        <v>6284099</v>
      </c>
      <c r="G47" s="73">
        <f t="shared" si="6"/>
        <v>2189695</v>
      </c>
      <c r="H47" s="74">
        <f t="shared" si="6"/>
        <v>40143558</v>
      </c>
      <c r="I47" s="74">
        <f t="shared" si="6"/>
        <v>-32600952</v>
      </c>
      <c r="J47" s="74">
        <f t="shared" si="6"/>
        <v>9732301</v>
      </c>
      <c r="K47" s="74">
        <f t="shared" si="6"/>
        <v>0</v>
      </c>
      <c r="L47" s="74">
        <f t="shared" si="6"/>
        <v>0</v>
      </c>
      <c r="M47" s="73">
        <f t="shared" si="6"/>
        <v>0</v>
      </c>
      <c r="N47" s="73">
        <f t="shared" si="6"/>
        <v>0</v>
      </c>
      <c r="O47" s="74">
        <f t="shared" si="6"/>
        <v>-4909814</v>
      </c>
      <c r="P47" s="74">
        <f t="shared" si="6"/>
        <v>22739710</v>
      </c>
      <c r="Q47" s="74">
        <f t="shared" si="6"/>
        <v>14838980</v>
      </c>
      <c r="R47" s="74">
        <f t="shared" si="6"/>
        <v>32668876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42401177</v>
      </c>
      <c r="X47" s="74">
        <f t="shared" si="6"/>
        <v>12890244</v>
      </c>
      <c r="Y47" s="74">
        <f t="shared" si="6"/>
        <v>29510933</v>
      </c>
      <c r="Z47" s="75">
        <f>+IF(X47&lt;&gt;0,+(Y47/X47)*100,0)</f>
        <v>228.9400650600563</v>
      </c>
      <c r="AA47" s="76">
        <f>SUM(AA45:AA46)</f>
        <v>6284099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134800239</v>
      </c>
      <c r="D5" s="6"/>
      <c r="E5" s="7">
        <v>142163600</v>
      </c>
      <c r="F5" s="8">
        <v>142163600</v>
      </c>
      <c r="G5" s="8">
        <v>11735435</v>
      </c>
      <c r="H5" s="8">
        <v>11867427</v>
      </c>
      <c r="I5" s="8">
        <v>11815200</v>
      </c>
      <c r="J5" s="8">
        <v>35418062</v>
      </c>
      <c r="K5" s="8">
        <v>11699858</v>
      </c>
      <c r="L5" s="8">
        <v>11752962</v>
      </c>
      <c r="M5" s="8">
        <v>11782874</v>
      </c>
      <c r="N5" s="8">
        <v>35235694</v>
      </c>
      <c r="O5" s="8">
        <v>11761079</v>
      </c>
      <c r="P5" s="8">
        <v>11760700</v>
      </c>
      <c r="Q5" s="8">
        <v>11746533</v>
      </c>
      <c r="R5" s="8">
        <v>35268312</v>
      </c>
      <c r="S5" s="8"/>
      <c r="T5" s="8"/>
      <c r="U5" s="8"/>
      <c r="V5" s="8"/>
      <c r="W5" s="8">
        <v>105922068</v>
      </c>
      <c r="X5" s="8">
        <v>106622685</v>
      </c>
      <c r="Y5" s="8">
        <v>-700617</v>
      </c>
      <c r="Z5" s="2">
        <v>-0.66</v>
      </c>
      <c r="AA5" s="6">
        <v>142163600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>
        <v>-895133</v>
      </c>
      <c r="I6" s="8"/>
      <c r="J6" s="8">
        <v>-895133</v>
      </c>
      <c r="K6" s="8"/>
      <c r="L6" s="8"/>
      <c r="M6" s="8">
        <v>-199584</v>
      </c>
      <c r="N6" s="8">
        <v>-199584</v>
      </c>
      <c r="O6" s="8"/>
      <c r="P6" s="8"/>
      <c r="Q6" s="8"/>
      <c r="R6" s="8"/>
      <c r="S6" s="8"/>
      <c r="T6" s="8"/>
      <c r="U6" s="8"/>
      <c r="V6" s="8"/>
      <c r="W6" s="8">
        <v>-1094717</v>
      </c>
      <c r="X6" s="8"/>
      <c r="Y6" s="8">
        <v>-1094717</v>
      </c>
      <c r="Z6" s="2"/>
      <c r="AA6" s="6"/>
    </row>
    <row r="7" spans="1:27" ht="13.5">
      <c r="A7" s="25" t="s">
        <v>33</v>
      </c>
      <c r="B7" s="24"/>
      <c r="C7" s="6">
        <v>147289521</v>
      </c>
      <c r="D7" s="6"/>
      <c r="E7" s="7">
        <v>171557000</v>
      </c>
      <c r="F7" s="8">
        <v>171557000</v>
      </c>
      <c r="G7" s="8">
        <v>11829889</v>
      </c>
      <c r="H7" s="8">
        <v>11866983</v>
      </c>
      <c r="I7" s="8">
        <v>14205709</v>
      </c>
      <c r="J7" s="8">
        <v>37902581</v>
      </c>
      <c r="K7" s="8">
        <v>14488072</v>
      </c>
      <c r="L7" s="8">
        <v>15330388</v>
      </c>
      <c r="M7" s="8">
        <v>15626320</v>
      </c>
      <c r="N7" s="8">
        <v>45444780</v>
      </c>
      <c r="O7" s="8">
        <v>14888085</v>
      </c>
      <c r="P7" s="8">
        <v>14599045</v>
      </c>
      <c r="Q7" s="8">
        <v>15123534</v>
      </c>
      <c r="R7" s="8">
        <v>44610664</v>
      </c>
      <c r="S7" s="8"/>
      <c r="T7" s="8"/>
      <c r="U7" s="8"/>
      <c r="V7" s="8"/>
      <c r="W7" s="8">
        <v>127958025</v>
      </c>
      <c r="X7" s="8">
        <v>128667744</v>
      </c>
      <c r="Y7" s="8">
        <v>-709719</v>
      </c>
      <c r="Z7" s="2">
        <v>-0.55</v>
      </c>
      <c r="AA7" s="6">
        <v>171557000</v>
      </c>
    </row>
    <row r="8" spans="1:27" ht="13.5">
      <c r="A8" s="25" t="s">
        <v>34</v>
      </c>
      <c r="B8" s="24"/>
      <c r="C8" s="6">
        <v>2273943</v>
      </c>
      <c r="D8" s="6"/>
      <c r="E8" s="7">
        <v>2750000</v>
      </c>
      <c r="F8" s="8">
        <v>2750000</v>
      </c>
      <c r="G8" s="8">
        <v>336829</v>
      </c>
      <c r="H8" s="8">
        <v>278920</v>
      </c>
      <c r="I8" s="8">
        <v>167698</v>
      </c>
      <c r="J8" s="8">
        <v>783447</v>
      </c>
      <c r="K8" s="8">
        <v>262753</v>
      </c>
      <c r="L8" s="8">
        <v>244629</v>
      </c>
      <c r="M8" s="8">
        <v>210953</v>
      </c>
      <c r="N8" s="8">
        <v>718335</v>
      </c>
      <c r="O8" s="8">
        <v>202488</v>
      </c>
      <c r="P8" s="8">
        <v>167946</v>
      </c>
      <c r="Q8" s="8">
        <v>213511</v>
      </c>
      <c r="R8" s="8">
        <v>583945</v>
      </c>
      <c r="S8" s="8"/>
      <c r="T8" s="8"/>
      <c r="U8" s="8"/>
      <c r="V8" s="8"/>
      <c r="W8" s="8">
        <v>2085727</v>
      </c>
      <c r="X8" s="8">
        <v>2062503</v>
      </c>
      <c r="Y8" s="8">
        <v>23224</v>
      </c>
      <c r="Z8" s="2">
        <v>1.13</v>
      </c>
      <c r="AA8" s="6">
        <v>2750000</v>
      </c>
    </row>
    <row r="9" spans="1:27" ht="13.5">
      <c r="A9" s="25" t="s">
        <v>35</v>
      </c>
      <c r="B9" s="24"/>
      <c r="C9" s="6">
        <v>4645258</v>
      </c>
      <c r="D9" s="6"/>
      <c r="E9" s="7">
        <v>9944428</v>
      </c>
      <c r="F9" s="8">
        <v>9944428</v>
      </c>
      <c r="G9" s="8">
        <v>872373</v>
      </c>
      <c r="H9" s="8">
        <v>846252</v>
      </c>
      <c r="I9" s="8">
        <v>831495</v>
      </c>
      <c r="J9" s="8">
        <v>2550120</v>
      </c>
      <c r="K9" s="8">
        <v>831534</v>
      </c>
      <c r="L9" s="8">
        <v>831613</v>
      </c>
      <c r="M9" s="8">
        <v>826300</v>
      </c>
      <c r="N9" s="8">
        <v>2489447</v>
      </c>
      <c r="O9" s="8">
        <v>829881</v>
      </c>
      <c r="P9" s="8">
        <v>827321</v>
      </c>
      <c r="Q9" s="8">
        <v>826888</v>
      </c>
      <c r="R9" s="8">
        <v>2484090</v>
      </c>
      <c r="S9" s="8"/>
      <c r="T9" s="8"/>
      <c r="U9" s="8"/>
      <c r="V9" s="8"/>
      <c r="W9" s="8">
        <v>7523657</v>
      </c>
      <c r="X9" s="8">
        <v>7458327</v>
      </c>
      <c r="Y9" s="8">
        <v>65330</v>
      </c>
      <c r="Z9" s="2">
        <v>0.88</v>
      </c>
      <c r="AA9" s="6">
        <v>9944428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42260</v>
      </c>
      <c r="D11" s="6"/>
      <c r="E11" s="7">
        <v>51000</v>
      </c>
      <c r="F11" s="8">
        <v>71000</v>
      </c>
      <c r="G11" s="8"/>
      <c r="H11" s="8">
        <v>6734</v>
      </c>
      <c r="I11" s="8">
        <v>5961</v>
      </c>
      <c r="J11" s="8">
        <v>12695</v>
      </c>
      <c r="K11" s="8">
        <v>11960</v>
      </c>
      <c r="L11" s="8">
        <v>4348</v>
      </c>
      <c r="M11" s="8">
        <v>6265</v>
      </c>
      <c r="N11" s="8">
        <v>22573</v>
      </c>
      <c r="O11" s="8">
        <v>6265</v>
      </c>
      <c r="P11" s="8">
        <v>6796</v>
      </c>
      <c r="Q11" s="8">
        <v>6531</v>
      </c>
      <c r="R11" s="8">
        <v>19592</v>
      </c>
      <c r="S11" s="8"/>
      <c r="T11" s="8"/>
      <c r="U11" s="8"/>
      <c r="V11" s="8"/>
      <c r="W11" s="8">
        <v>54860</v>
      </c>
      <c r="X11" s="8">
        <v>53244</v>
      </c>
      <c r="Y11" s="8">
        <v>1616</v>
      </c>
      <c r="Z11" s="2">
        <v>3.04</v>
      </c>
      <c r="AA11" s="6">
        <v>71000</v>
      </c>
    </row>
    <row r="12" spans="1:27" ht="13.5">
      <c r="A12" s="25" t="s">
        <v>37</v>
      </c>
      <c r="B12" s="29"/>
      <c r="C12" s="6">
        <v>452791</v>
      </c>
      <c r="D12" s="6"/>
      <c r="E12" s="7">
        <v>5400000</v>
      </c>
      <c r="F12" s="8">
        <v>6400000</v>
      </c>
      <c r="G12" s="8">
        <v>808971</v>
      </c>
      <c r="H12" s="8">
        <v>888383</v>
      </c>
      <c r="I12" s="8">
        <v>790017</v>
      </c>
      <c r="J12" s="8">
        <v>2487371</v>
      </c>
      <c r="K12" s="8">
        <v>615183</v>
      </c>
      <c r="L12" s="8">
        <v>473649</v>
      </c>
      <c r="M12" s="8">
        <v>275193</v>
      </c>
      <c r="N12" s="8">
        <v>1364025</v>
      </c>
      <c r="O12" s="8">
        <v>308764</v>
      </c>
      <c r="P12" s="8">
        <v>191194</v>
      </c>
      <c r="Q12" s="8">
        <v>242781</v>
      </c>
      <c r="R12" s="8">
        <v>742739</v>
      </c>
      <c r="S12" s="8"/>
      <c r="T12" s="8"/>
      <c r="U12" s="8"/>
      <c r="V12" s="8"/>
      <c r="W12" s="8">
        <v>4594135</v>
      </c>
      <c r="X12" s="8">
        <v>4799997</v>
      </c>
      <c r="Y12" s="8">
        <v>-205862</v>
      </c>
      <c r="Z12" s="2">
        <v>-4.29</v>
      </c>
      <c r="AA12" s="6">
        <v>6400000</v>
      </c>
    </row>
    <row r="13" spans="1:27" ht="13.5">
      <c r="A13" s="23" t="s">
        <v>38</v>
      </c>
      <c r="B13" s="29"/>
      <c r="C13" s="6">
        <v>45873511</v>
      </c>
      <c r="D13" s="6"/>
      <c r="E13" s="7">
        <v>59790000</v>
      </c>
      <c r="F13" s="8">
        <v>59576790</v>
      </c>
      <c r="G13" s="8">
        <v>3266140</v>
      </c>
      <c r="H13" s="8">
        <v>4940732</v>
      </c>
      <c r="I13" s="8">
        <v>4905912</v>
      </c>
      <c r="J13" s="8">
        <v>13112784</v>
      </c>
      <c r="K13" s="8">
        <v>4995256</v>
      </c>
      <c r="L13" s="8">
        <v>5109809</v>
      </c>
      <c r="M13" s="8">
        <v>5047746</v>
      </c>
      <c r="N13" s="8">
        <v>15152811</v>
      </c>
      <c r="O13" s="8">
        <v>5368176</v>
      </c>
      <c r="P13" s="8">
        <v>5484529</v>
      </c>
      <c r="Q13" s="8">
        <v>5615294</v>
      </c>
      <c r="R13" s="8">
        <v>16467999</v>
      </c>
      <c r="S13" s="8"/>
      <c r="T13" s="8"/>
      <c r="U13" s="8"/>
      <c r="V13" s="8"/>
      <c r="W13" s="8">
        <v>44733594</v>
      </c>
      <c r="X13" s="8">
        <v>44682570</v>
      </c>
      <c r="Y13" s="8">
        <v>51024</v>
      </c>
      <c r="Z13" s="2">
        <v>0.11</v>
      </c>
      <c r="AA13" s="6">
        <v>59576790</v>
      </c>
    </row>
    <row r="14" spans="1:27" ht="13.5">
      <c r="A14" s="23" t="s">
        <v>39</v>
      </c>
      <c r="B14" s="29"/>
      <c r="C14" s="6">
        <v>4236527</v>
      </c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2326250</v>
      </c>
      <c r="D15" s="6"/>
      <c r="E15" s="7">
        <v>4500000</v>
      </c>
      <c r="F15" s="8">
        <v>3500000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2624994</v>
      </c>
      <c r="Y15" s="8">
        <v>-2624994</v>
      </c>
      <c r="Z15" s="2">
        <v>-100</v>
      </c>
      <c r="AA15" s="6">
        <v>3500000</v>
      </c>
    </row>
    <row r="16" spans="1:27" ht="13.5">
      <c r="A16" s="23" t="s">
        <v>41</v>
      </c>
      <c r="B16" s="29"/>
      <c r="C16" s="6">
        <v>178830</v>
      </c>
      <c r="D16" s="6"/>
      <c r="E16" s="7">
        <v>50000</v>
      </c>
      <c r="F16" s="8">
        <v>50000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37494</v>
      </c>
      <c r="Y16" s="8">
        <v>-37494</v>
      </c>
      <c r="Z16" s="2">
        <v>-100</v>
      </c>
      <c r="AA16" s="6">
        <v>50000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397007798</v>
      </c>
      <c r="D18" s="6"/>
      <c r="E18" s="7">
        <v>437829637</v>
      </c>
      <c r="F18" s="8">
        <v>374462124</v>
      </c>
      <c r="G18" s="8">
        <v>178861000</v>
      </c>
      <c r="H18" s="8"/>
      <c r="I18" s="8"/>
      <c r="J18" s="8">
        <v>178861000</v>
      </c>
      <c r="K18" s="8">
        <v>47762</v>
      </c>
      <c r="L18" s="8"/>
      <c r="M18" s="8">
        <v>80142000</v>
      </c>
      <c r="N18" s="8">
        <v>80189762</v>
      </c>
      <c r="O18" s="8"/>
      <c r="P18" s="8"/>
      <c r="Q18" s="8">
        <v>110321486</v>
      </c>
      <c r="R18" s="8">
        <v>110321486</v>
      </c>
      <c r="S18" s="8"/>
      <c r="T18" s="8"/>
      <c r="U18" s="8"/>
      <c r="V18" s="8"/>
      <c r="W18" s="8">
        <v>369372248</v>
      </c>
      <c r="X18" s="8">
        <v>280846575</v>
      </c>
      <c r="Y18" s="8">
        <v>88525673</v>
      </c>
      <c r="Z18" s="2">
        <v>31.52</v>
      </c>
      <c r="AA18" s="6">
        <v>374462124</v>
      </c>
    </row>
    <row r="19" spans="1:27" ht="13.5">
      <c r="A19" s="23" t="s">
        <v>44</v>
      </c>
      <c r="B19" s="29"/>
      <c r="C19" s="6">
        <v>1933794</v>
      </c>
      <c r="D19" s="6"/>
      <c r="E19" s="7">
        <v>2530500</v>
      </c>
      <c r="F19" s="26">
        <v>3430500</v>
      </c>
      <c r="G19" s="26">
        <v>77559</v>
      </c>
      <c r="H19" s="26">
        <v>300395</v>
      </c>
      <c r="I19" s="26">
        <v>81010</v>
      </c>
      <c r="J19" s="26">
        <v>458964</v>
      </c>
      <c r="K19" s="26">
        <v>49955</v>
      </c>
      <c r="L19" s="26">
        <v>668617</v>
      </c>
      <c r="M19" s="26">
        <v>122618</v>
      </c>
      <c r="N19" s="26">
        <v>841190</v>
      </c>
      <c r="O19" s="26">
        <v>462287</v>
      </c>
      <c r="P19" s="26">
        <v>39010</v>
      </c>
      <c r="Q19" s="26">
        <v>99171</v>
      </c>
      <c r="R19" s="26">
        <v>600468</v>
      </c>
      <c r="S19" s="26"/>
      <c r="T19" s="26"/>
      <c r="U19" s="26"/>
      <c r="V19" s="26"/>
      <c r="W19" s="26">
        <v>1900622</v>
      </c>
      <c r="X19" s="26">
        <v>2572839</v>
      </c>
      <c r="Y19" s="26">
        <v>-672217</v>
      </c>
      <c r="Z19" s="27">
        <v>-26.13</v>
      </c>
      <c r="AA19" s="28">
        <v>3430500</v>
      </c>
    </row>
    <row r="20" spans="1:27" ht="13.5">
      <c r="A20" s="23" t="s">
        <v>45</v>
      </c>
      <c r="B20" s="29"/>
      <c r="C20" s="6">
        <v>1268619</v>
      </c>
      <c r="D20" s="6"/>
      <c r="E20" s="7"/>
      <c r="F20" s="8"/>
      <c r="G20" s="8"/>
      <c r="H20" s="8"/>
      <c r="I20" s="30">
        <v>72776</v>
      </c>
      <c r="J20" s="8">
        <v>72776</v>
      </c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>
        <v>72776</v>
      </c>
      <c r="X20" s="8"/>
      <c r="Y20" s="8">
        <v>72776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742329341</v>
      </c>
      <c r="D21" s="33">
        <f t="shared" si="0"/>
        <v>0</v>
      </c>
      <c r="E21" s="34">
        <f t="shared" si="0"/>
        <v>836566165</v>
      </c>
      <c r="F21" s="35">
        <f t="shared" si="0"/>
        <v>773905442</v>
      </c>
      <c r="G21" s="35">
        <f t="shared" si="0"/>
        <v>207788196</v>
      </c>
      <c r="H21" s="35">
        <f t="shared" si="0"/>
        <v>30100693</v>
      </c>
      <c r="I21" s="35">
        <f t="shared" si="0"/>
        <v>32875778</v>
      </c>
      <c r="J21" s="35">
        <f t="shared" si="0"/>
        <v>270764667</v>
      </c>
      <c r="K21" s="35">
        <f t="shared" si="0"/>
        <v>33002333</v>
      </c>
      <c r="L21" s="35">
        <f t="shared" si="0"/>
        <v>34416015</v>
      </c>
      <c r="M21" s="35">
        <f t="shared" si="0"/>
        <v>113840685</v>
      </c>
      <c r="N21" s="35">
        <f t="shared" si="0"/>
        <v>181259033</v>
      </c>
      <c r="O21" s="35">
        <f t="shared" si="0"/>
        <v>33827025</v>
      </c>
      <c r="P21" s="35">
        <f t="shared" si="0"/>
        <v>33076541</v>
      </c>
      <c r="Q21" s="35">
        <f t="shared" si="0"/>
        <v>144195729</v>
      </c>
      <c r="R21" s="35">
        <f t="shared" si="0"/>
        <v>211099295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663122995</v>
      </c>
      <c r="X21" s="35">
        <f t="shared" si="0"/>
        <v>580428972</v>
      </c>
      <c r="Y21" s="35">
        <f t="shared" si="0"/>
        <v>82694023</v>
      </c>
      <c r="Z21" s="36">
        <f>+IF(X21&lt;&gt;0,+(Y21/X21)*100,0)</f>
        <v>14.247052953793629</v>
      </c>
      <c r="AA21" s="33">
        <f>SUM(AA5:AA20)</f>
        <v>773905442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194442065</v>
      </c>
      <c r="D24" s="6"/>
      <c r="E24" s="7">
        <v>270274660</v>
      </c>
      <c r="F24" s="8">
        <v>248852359</v>
      </c>
      <c r="G24" s="8">
        <v>18021256</v>
      </c>
      <c r="H24" s="8">
        <v>17056466</v>
      </c>
      <c r="I24" s="8">
        <v>17503046</v>
      </c>
      <c r="J24" s="8">
        <v>52580768</v>
      </c>
      <c r="K24" s="8">
        <v>17949512</v>
      </c>
      <c r="L24" s="8">
        <v>17970601</v>
      </c>
      <c r="M24" s="8">
        <v>19519568</v>
      </c>
      <c r="N24" s="8">
        <v>55439681</v>
      </c>
      <c r="O24" s="8">
        <v>18792319</v>
      </c>
      <c r="P24" s="8">
        <v>19929671</v>
      </c>
      <c r="Q24" s="8">
        <v>17022437</v>
      </c>
      <c r="R24" s="8">
        <v>55744427</v>
      </c>
      <c r="S24" s="8"/>
      <c r="T24" s="8"/>
      <c r="U24" s="8"/>
      <c r="V24" s="8"/>
      <c r="W24" s="8">
        <v>163764876</v>
      </c>
      <c r="X24" s="8">
        <v>186638382</v>
      </c>
      <c r="Y24" s="8">
        <v>-22873506</v>
      </c>
      <c r="Z24" s="2">
        <v>-12.26</v>
      </c>
      <c r="AA24" s="6">
        <v>248852359</v>
      </c>
    </row>
    <row r="25" spans="1:27" ht="13.5">
      <c r="A25" s="25" t="s">
        <v>49</v>
      </c>
      <c r="B25" s="24"/>
      <c r="C25" s="6">
        <v>22826949</v>
      </c>
      <c r="D25" s="6"/>
      <c r="E25" s="7">
        <v>25371420</v>
      </c>
      <c r="F25" s="8">
        <v>25371420</v>
      </c>
      <c r="G25" s="8">
        <v>1678234</v>
      </c>
      <c r="H25" s="8">
        <v>1697864</v>
      </c>
      <c r="I25" s="8">
        <v>1771560</v>
      </c>
      <c r="J25" s="8">
        <v>5147658</v>
      </c>
      <c r="K25" s="8">
        <v>1946220</v>
      </c>
      <c r="L25" s="8">
        <v>1946220</v>
      </c>
      <c r="M25" s="8">
        <v>1948668</v>
      </c>
      <c r="N25" s="8">
        <v>5841108</v>
      </c>
      <c r="O25" s="8"/>
      <c r="P25" s="8">
        <v>3928346</v>
      </c>
      <c r="Q25" s="8">
        <v>3940270</v>
      </c>
      <c r="R25" s="8">
        <v>7868616</v>
      </c>
      <c r="S25" s="8"/>
      <c r="T25" s="8"/>
      <c r="U25" s="8"/>
      <c r="V25" s="8"/>
      <c r="W25" s="8">
        <v>18857382</v>
      </c>
      <c r="X25" s="8">
        <v>19028538</v>
      </c>
      <c r="Y25" s="8">
        <v>-171156</v>
      </c>
      <c r="Z25" s="2">
        <v>-0.9</v>
      </c>
      <c r="AA25" s="6">
        <v>25371420</v>
      </c>
    </row>
    <row r="26" spans="1:27" ht="13.5">
      <c r="A26" s="25" t="s">
        <v>50</v>
      </c>
      <c r="B26" s="24"/>
      <c r="C26" s="6">
        <v>296210465</v>
      </c>
      <c r="D26" s="6"/>
      <c r="E26" s="7">
        <v>122540000</v>
      </c>
      <c r="F26" s="8">
        <v>180148200</v>
      </c>
      <c r="G26" s="8">
        <v>2898492</v>
      </c>
      <c r="H26" s="8"/>
      <c r="I26" s="8">
        <v>58489</v>
      </c>
      <c r="J26" s="8">
        <v>2956981</v>
      </c>
      <c r="K26" s="8">
        <v>43793</v>
      </c>
      <c r="L26" s="8">
        <v>247219</v>
      </c>
      <c r="M26" s="8">
        <v>325647</v>
      </c>
      <c r="N26" s="8">
        <v>616659</v>
      </c>
      <c r="O26" s="8">
        <v>50916</v>
      </c>
      <c r="P26" s="8">
        <v>397205</v>
      </c>
      <c r="Q26" s="8">
        <v>3829</v>
      </c>
      <c r="R26" s="8">
        <v>451950</v>
      </c>
      <c r="S26" s="8"/>
      <c r="T26" s="8"/>
      <c r="U26" s="8"/>
      <c r="V26" s="8"/>
      <c r="W26" s="8">
        <v>4025590</v>
      </c>
      <c r="X26" s="8">
        <v>135111141</v>
      </c>
      <c r="Y26" s="8">
        <v>-131085551</v>
      </c>
      <c r="Z26" s="2">
        <v>-97.02</v>
      </c>
      <c r="AA26" s="6">
        <v>180148200</v>
      </c>
    </row>
    <row r="27" spans="1:27" ht="13.5">
      <c r="A27" s="25" t="s">
        <v>51</v>
      </c>
      <c r="B27" s="24"/>
      <c r="C27" s="6">
        <v>159814361</v>
      </c>
      <c r="D27" s="6"/>
      <c r="E27" s="7">
        <v>154536733</v>
      </c>
      <c r="F27" s="8">
        <v>154536733</v>
      </c>
      <c r="G27" s="8">
        <v>12878072</v>
      </c>
      <c r="H27" s="8">
        <v>12878072</v>
      </c>
      <c r="I27" s="8">
        <v>12878072</v>
      </c>
      <c r="J27" s="8">
        <v>38634216</v>
      </c>
      <c r="K27" s="8">
        <v>12878072</v>
      </c>
      <c r="L27" s="8">
        <v>12992046</v>
      </c>
      <c r="M27" s="8">
        <v>12878072</v>
      </c>
      <c r="N27" s="8">
        <v>38748190</v>
      </c>
      <c r="O27" s="8">
        <v>12878072</v>
      </c>
      <c r="P27" s="8">
        <v>12878072</v>
      </c>
      <c r="Q27" s="8">
        <v>12878072</v>
      </c>
      <c r="R27" s="8">
        <v>38634216</v>
      </c>
      <c r="S27" s="8"/>
      <c r="T27" s="8"/>
      <c r="U27" s="8"/>
      <c r="V27" s="8"/>
      <c r="W27" s="8">
        <v>116016622</v>
      </c>
      <c r="X27" s="8">
        <v>115902486</v>
      </c>
      <c r="Y27" s="8">
        <v>114136</v>
      </c>
      <c r="Z27" s="2">
        <v>0.1</v>
      </c>
      <c r="AA27" s="6">
        <v>154536733</v>
      </c>
    </row>
    <row r="28" spans="1:27" ht="13.5">
      <c r="A28" s="25" t="s">
        <v>52</v>
      </c>
      <c r="B28" s="24"/>
      <c r="C28" s="6">
        <v>6177547</v>
      </c>
      <c r="D28" s="6"/>
      <c r="E28" s="7">
        <v>3688959</v>
      </c>
      <c r="F28" s="8">
        <v>3688959</v>
      </c>
      <c r="G28" s="8">
        <v>1761334</v>
      </c>
      <c r="H28" s="8"/>
      <c r="I28" s="8">
        <v>-1677237</v>
      </c>
      <c r="J28" s="8">
        <v>84097</v>
      </c>
      <c r="K28" s="8">
        <v>118965</v>
      </c>
      <c r="L28" s="8">
        <v>55473</v>
      </c>
      <c r="M28" s="8">
        <v>1660720</v>
      </c>
      <c r="N28" s="8">
        <v>1835158</v>
      </c>
      <c r="O28" s="8">
        <v>-271618</v>
      </c>
      <c r="P28" s="8">
        <v>290759</v>
      </c>
      <c r="Q28" s="8">
        <v>245852</v>
      </c>
      <c r="R28" s="8">
        <v>264993</v>
      </c>
      <c r="S28" s="8"/>
      <c r="T28" s="8"/>
      <c r="U28" s="8"/>
      <c r="V28" s="8"/>
      <c r="W28" s="8">
        <v>2184248</v>
      </c>
      <c r="X28" s="8">
        <v>2766699</v>
      </c>
      <c r="Y28" s="8">
        <v>-582451</v>
      </c>
      <c r="Z28" s="2">
        <v>-21.05</v>
      </c>
      <c r="AA28" s="6">
        <v>3688959</v>
      </c>
    </row>
    <row r="29" spans="1:27" ht="13.5">
      <c r="A29" s="25" t="s">
        <v>53</v>
      </c>
      <c r="B29" s="24"/>
      <c r="C29" s="6">
        <v>110347057</v>
      </c>
      <c r="D29" s="6"/>
      <c r="E29" s="7">
        <v>103700000</v>
      </c>
      <c r="F29" s="8">
        <v>89145038</v>
      </c>
      <c r="G29" s="8">
        <v>2496852</v>
      </c>
      <c r="H29" s="8">
        <v>876406</v>
      </c>
      <c r="I29" s="8">
        <v>8507579</v>
      </c>
      <c r="J29" s="8">
        <v>11880837</v>
      </c>
      <c r="K29" s="8">
        <v>2290618</v>
      </c>
      <c r="L29" s="8">
        <v>1789734</v>
      </c>
      <c r="M29" s="8">
        <v>27170866</v>
      </c>
      <c r="N29" s="8">
        <v>31251218</v>
      </c>
      <c r="O29" s="8">
        <v>1763260</v>
      </c>
      <c r="P29" s="8">
        <v>10711050</v>
      </c>
      <c r="Q29" s="8">
        <v>20362100</v>
      </c>
      <c r="R29" s="8">
        <v>32836410</v>
      </c>
      <c r="S29" s="8"/>
      <c r="T29" s="8"/>
      <c r="U29" s="8"/>
      <c r="V29" s="8"/>
      <c r="W29" s="8">
        <v>75968465</v>
      </c>
      <c r="X29" s="8">
        <v>66858768</v>
      </c>
      <c r="Y29" s="8">
        <v>9109697</v>
      </c>
      <c r="Z29" s="2">
        <v>13.63</v>
      </c>
      <c r="AA29" s="6">
        <v>89145038</v>
      </c>
    </row>
    <row r="30" spans="1:27" ht="13.5">
      <c r="A30" s="25" t="s">
        <v>54</v>
      </c>
      <c r="B30" s="24"/>
      <c r="C30" s="6">
        <v>4561145</v>
      </c>
      <c r="D30" s="6"/>
      <c r="E30" s="7">
        <v>5577250</v>
      </c>
      <c r="F30" s="8">
        <v>3159151</v>
      </c>
      <c r="G30" s="8">
        <v>15912</v>
      </c>
      <c r="H30" s="8">
        <v>611277</v>
      </c>
      <c r="I30" s="8">
        <v>4051</v>
      </c>
      <c r="J30" s="8">
        <v>631240</v>
      </c>
      <c r="K30" s="8">
        <v>3958</v>
      </c>
      <c r="L30" s="8">
        <v>185478</v>
      </c>
      <c r="M30" s="8">
        <v>81514</v>
      </c>
      <c r="N30" s="8">
        <v>270950</v>
      </c>
      <c r="O30" s="8">
        <v>14219</v>
      </c>
      <c r="P30" s="8">
        <v>186083</v>
      </c>
      <c r="Q30" s="8">
        <v>181161</v>
      </c>
      <c r="R30" s="8">
        <v>381463</v>
      </c>
      <c r="S30" s="8"/>
      <c r="T30" s="8"/>
      <c r="U30" s="8"/>
      <c r="V30" s="8"/>
      <c r="W30" s="8">
        <v>1283653</v>
      </c>
      <c r="X30" s="8">
        <v>2369322</v>
      </c>
      <c r="Y30" s="8">
        <v>-1085669</v>
      </c>
      <c r="Z30" s="2">
        <v>-45.82</v>
      </c>
      <c r="AA30" s="6">
        <v>3159151</v>
      </c>
    </row>
    <row r="31" spans="1:27" ht="13.5">
      <c r="A31" s="25" t="s">
        <v>55</v>
      </c>
      <c r="B31" s="24"/>
      <c r="C31" s="6">
        <v>139862499</v>
      </c>
      <c r="D31" s="6"/>
      <c r="E31" s="7">
        <v>151836500</v>
      </c>
      <c r="F31" s="8">
        <v>111042019</v>
      </c>
      <c r="G31" s="8">
        <v>6096265</v>
      </c>
      <c r="H31" s="8">
        <v>6745327</v>
      </c>
      <c r="I31" s="8">
        <v>6955352</v>
      </c>
      <c r="J31" s="8">
        <v>19796944</v>
      </c>
      <c r="K31" s="8">
        <v>16758764</v>
      </c>
      <c r="L31" s="8">
        <v>7873050</v>
      </c>
      <c r="M31" s="8">
        <v>21683735</v>
      </c>
      <c r="N31" s="8">
        <v>46315549</v>
      </c>
      <c r="O31" s="8">
        <v>7959413</v>
      </c>
      <c r="P31" s="8">
        <v>3527484</v>
      </c>
      <c r="Q31" s="8">
        <v>16724908</v>
      </c>
      <c r="R31" s="8">
        <v>28211805</v>
      </c>
      <c r="S31" s="8"/>
      <c r="T31" s="8"/>
      <c r="U31" s="8"/>
      <c r="V31" s="8"/>
      <c r="W31" s="8">
        <v>94324298</v>
      </c>
      <c r="X31" s="8">
        <v>83281266</v>
      </c>
      <c r="Y31" s="8">
        <v>11043032</v>
      </c>
      <c r="Z31" s="2">
        <v>13.26</v>
      </c>
      <c r="AA31" s="6">
        <v>111042019</v>
      </c>
    </row>
    <row r="32" spans="1:27" ht="13.5">
      <c r="A32" s="25" t="s">
        <v>43</v>
      </c>
      <c r="B32" s="24"/>
      <c r="C32" s="6">
        <v>74559</v>
      </c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138956933</v>
      </c>
      <c r="D33" s="6"/>
      <c r="E33" s="7">
        <v>129714800</v>
      </c>
      <c r="F33" s="8">
        <v>89643355</v>
      </c>
      <c r="G33" s="8">
        <v>4936486</v>
      </c>
      <c r="H33" s="8">
        <v>14332815</v>
      </c>
      <c r="I33" s="8">
        <v>9059523</v>
      </c>
      <c r="J33" s="8">
        <v>28328824</v>
      </c>
      <c r="K33" s="8">
        <v>9118270</v>
      </c>
      <c r="L33" s="8">
        <v>2696324</v>
      </c>
      <c r="M33" s="8">
        <v>16152355</v>
      </c>
      <c r="N33" s="8">
        <v>27966949</v>
      </c>
      <c r="O33" s="8">
        <v>10604421</v>
      </c>
      <c r="P33" s="8">
        <v>2274880</v>
      </c>
      <c r="Q33" s="8">
        <v>10092712</v>
      </c>
      <c r="R33" s="8">
        <v>22972013</v>
      </c>
      <c r="S33" s="8"/>
      <c r="T33" s="8"/>
      <c r="U33" s="8"/>
      <c r="V33" s="8"/>
      <c r="W33" s="8">
        <v>79267786</v>
      </c>
      <c r="X33" s="8">
        <v>67232259</v>
      </c>
      <c r="Y33" s="8">
        <v>12035527</v>
      </c>
      <c r="Z33" s="2">
        <v>17.9</v>
      </c>
      <c r="AA33" s="6">
        <v>89643355</v>
      </c>
    </row>
    <row r="34" spans="1:27" ht="13.5">
      <c r="A34" s="23" t="s">
        <v>57</v>
      </c>
      <c r="B34" s="29"/>
      <c r="C34" s="6">
        <v>2796887</v>
      </c>
      <c r="D34" s="6"/>
      <c r="E34" s="7"/>
      <c r="F34" s="8"/>
      <c r="G34" s="8"/>
      <c r="H34" s="8"/>
      <c r="I34" s="8">
        <v>543531</v>
      </c>
      <c r="J34" s="8">
        <v>543531</v>
      </c>
      <c r="K34" s="8"/>
      <c r="L34" s="8"/>
      <c r="M34" s="8"/>
      <c r="N34" s="8"/>
      <c r="O34" s="8">
        <v>701416</v>
      </c>
      <c r="P34" s="8"/>
      <c r="Q34" s="8"/>
      <c r="R34" s="8">
        <v>701416</v>
      </c>
      <c r="S34" s="8"/>
      <c r="T34" s="8"/>
      <c r="U34" s="8"/>
      <c r="V34" s="8"/>
      <c r="W34" s="8">
        <v>1244947</v>
      </c>
      <c r="X34" s="8"/>
      <c r="Y34" s="8">
        <v>1244947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1076070467</v>
      </c>
      <c r="D35" s="33">
        <f>SUM(D24:D34)</f>
        <v>0</v>
      </c>
      <c r="E35" s="34">
        <f t="shared" si="1"/>
        <v>967240322</v>
      </c>
      <c r="F35" s="35">
        <f t="shared" si="1"/>
        <v>905587234</v>
      </c>
      <c r="G35" s="35">
        <f t="shared" si="1"/>
        <v>50782903</v>
      </c>
      <c r="H35" s="35">
        <f t="shared" si="1"/>
        <v>54198227</v>
      </c>
      <c r="I35" s="35">
        <f t="shared" si="1"/>
        <v>55603966</v>
      </c>
      <c r="J35" s="35">
        <f t="shared" si="1"/>
        <v>160585096</v>
      </c>
      <c r="K35" s="35">
        <f t="shared" si="1"/>
        <v>61108172</v>
      </c>
      <c r="L35" s="35">
        <f t="shared" si="1"/>
        <v>45756145</v>
      </c>
      <c r="M35" s="35">
        <f t="shared" si="1"/>
        <v>101421145</v>
      </c>
      <c r="N35" s="35">
        <f t="shared" si="1"/>
        <v>208285462</v>
      </c>
      <c r="O35" s="35">
        <f t="shared" si="1"/>
        <v>52492418</v>
      </c>
      <c r="P35" s="35">
        <f t="shared" si="1"/>
        <v>54123550</v>
      </c>
      <c r="Q35" s="35">
        <f t="shared" si="1"/>
        <v>81451341</v>
      </c>
      <c r="R35" s="35">
        <f t="shared" si="1"/>
        <v>188067309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556937867</v>
      </c>
      <c r="X35" s="35">
        <f t="shared" si="1"/>
        <v>679188861</v>
      </c>
      <c r="Y35" s="35">
        <f t="shared" si="1"/>
        <v>-122250994</v>
      </c>
      <c r="Z35" s="36">
        <f>+IF(X35&lt;&gt;0,+(Y35/X35)*100,0)</f>
        <v>-17.99955815235315</v>
      </c>
      <c r="AA35" s="33">
        <f>SUM(AA24:AA34)</f>
        <v>905587234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-333741126</v>
      </c>
      <c r="D37" s="46">
        <f>+D21-D35</f>
        <v>0</v>
      </c>
      <c r="E37" s="47">
        <f t="shared" si="2"/>
        <v>-130674157</v>
      </c>
      <c r="F37" s="48">
        <f t="shared" si="2"/>
        <v>-131681792</v>
      </c>
      <c r="G37" s="48">
        <f t="shared" si="2"/>
        <v>157005293</v>
      </c>
      <c r="H37" s="48">
        <f t="shared" si="2"/>
        <v>-24097534</v>
      </c>
      <c r="I37" s="48">
        <f t="shared" si="2"/>
        <v>-22728188</v>
      </c>
      <c r="J37" s="48">
        <f t="shared" si="2"/>
        <v>110179571</v>
      </c>
      <c r="K37" s="48">
        <f t="shared" si="2"/>
        <v>-28105839</v>
      </c>
      <c r="L37" s="48">
        <f t="shared" si="2"/>
        <v>-11340130</v>
      </c>
      <c r="M37" s="48">
        <f t="shared" si="2"/>
        <v>12419540</v>
      </c>
      <c r="N37" s="48">
        <f t="shared" si="2"/>
        <v>-27026429</v>
      </c>
      <c r="O37" s="48">
        <f t="shared" si="2"/>
        <v>-18665393</v>
      </c>
      <c r="P37" s="48">
        <f t="shared" si="2"/>
        <v>-21047009</v>
      </c>
      <c r="Q37" s="48">
        <f t="shared" si="2"/>
        <v>62744388</v>
      </c>
      <c r="R37" s="48">
        <f t="shared" si="2"/>
        <v>23031986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106185128</v>
      </c>
      <c r="X37" s="48">
        <f>IF(F21=F35,0,X21-X35)</f>
        <v>-98759889</v>
      </c>
      <c r="Y37" s="48">
        <f t="shared" si="2"/>
        <v>204945017</v>
      </c>
      <c r="Z37" s="49">
        <f>+IF(X37&lt;&gt;0,+(Y37/X37)*100,0)</f>
        <v>-207.51847645353268</v>
      </c>
      <c r="AA37" s="46">
        <f>+AA21-AA35</f>
        <v>-131681792</v>
      </c>
    </row>
    <row r="38" spans="1:27" ht="22.5" customHeight="1">
      <c r="A38" s="50" t="s">
        <v>60</v>
      </c>
      <c r="B38" s="29"/>
      <c r="C38" s="6">
        <v>88203015</v>
      </c>
      <c r="D38" s="6"/>
      <c r="E38" s="7">
        <v>87086153</v>
      </c>
      <c r="F38" s="8">
        <v>93773318</v>
      </c>
      <c r="G38" s="8"/>
      <c r="H38" s="8"/>
      <c r="I38" s="8">
        <v>7084556</v>
      </c>
      <c r="J38" s="8">
        <v>7084556</v>
      </c>
      <c r="K38" s="8">
        <v>-4974601</v>
      </c>
      <c r="L38" s="8"/>
      <c r="M38" s="8"/>
      <c r="N38" s="8">
        <v>-4974601</v>
      </c>
      <c r="O38" s="8"/>
      <c r="P38" s="8"/>
      <c r="Q38" s="8"/>
      <c r="R38" s="8"/>
      <c r="S38" s="8"/>
      <c r="T38" s="8"/>
      <c r="U38" s="8"/>
      <c r="V38" s="8"/>
      <c r="W38" s="8">
        <v>2109955</v>
      </c>
      <c r="X38" s="8">
        <v>70329978</v>
      </c>
      <c r="Y38" s="8">
        <v>-68220023</v>
      </c>
      <c r="Z38" s="2">
        <v>-97</v>
      </c>
      <c r="AA38" s="6">
        <v>93773318</v>
      </c>
    </row>
    <row r="39" spans="1:27" ht="57" customHeight="1">
      <c r="A39" s="50" t="s">
        <v>61</v>
      </c>
      <c r="B39" s="29"/>
      <c r="C39" s="28">
        <v>91481398</v>
      </c>
      <c r="D39" s="28"/>
      <c r="E39" s="7">
        <v>112438210</v>
      </c>
      <c r="F39" s="26">
        <v>112332045</v>
      </c>
      <c r="G39" s="26"/>
      <c r="H39" s="26"/>
      <c r="I39" s="26">
        <v>22124689</v>
      </c>
      <c r="J39" s="26">
        <v>22124689</v>
      </c>
      <c r="K39" s="26">
        <v>525399</v>
      </c>
      <c r="L39" s="26"/>
      <c r="M39" s="26"/>
      <c r="N39" s="26">
        <v>525399</v>
      </c>
      <c r="O39" s="26"/>
      <c r="P39" s="26"/>
      <c r="Q39" s="26"/>
      <c r="R39" s="26"/>
      <c r="S39" s="26"/>
      <c r="T39" s="26"/>
      <c r="U39" s="26"/>
      <c r="V39" s="26"/>
      <c r="W39" s="26">
        <v>22650088</v>
      </c>
      <c r="X39" s="26">
        <v>84249018</v>
      </c>
      <c r="Y39" s="26">
        <v>-61598930</v>
      </c>
      <c r="Z39" s="27">
        <v>-73.12</v>
      </c>
      <c r="AA39" s="28">
        <v>112332045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-154056713</v>
      </c>
      <c r="D41" s="56">
        <f>SUM(D37:D40)</f>
        <v>0</v>
      </c>
      <c r="E41" s="57">
        <f t="shared" si="3"/>
        <v>68850206</v>
      </c>
      <c r="F41" s="58">
        <f t="shared" si="3"/>
        <v>74423571</v>
      </c>
      <c r="G41" s="58">
        <f t="shared" si="3"/>
        <v>157005293</v>
      </c>
      <c r="H41" s="58">
        <f t="shared" si="3"/>
        <v>-24097534</v>
      </c>
      <c r="I41" s="58">
        <f t="shared" si="3"/>
        <v>6481057</v>
      </c>
      <c r="J41" s="58">
        <f t="shared" si="3"/>
        <v>139388816</v>
      </c>
      <c r="K41" s="58">
        <f t="shared" si="3"/>
        <v>-32555041</v>
      </c>
      <c r="L41" s="58">
        <f t="shared" si="3"/>
        <v>-11340130</v>
      </c>
      <c r="M41" s="58">
        <f t="shared" si="3"/>
        <v>12419540</v>
      </c>
      <c r="N41" s="58">
        <f t="shared" si="3"/>
        <v>-31475631</v>
      </c>
      <c r="O41" s="58">
        <f t="shared" si="3"/>
        <v>-18665393</v>
      </c>
      <c r="P41" s="58">
        <f t="shared" si="3"/>
        <v>-21047009</v>
      </c>
      <c r="Q41" s="58">
        <f t="shared" si="3"/>
        <v>62744388</v>
      </c>
      <c r="R41" s="58">
        <f t="shared" si="3"/>
        <v>23031986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130945171</v>
      </c>
      <c r="X41" s="58">
        <f t="shared" si="3"/>
        <v>55819107</v>
      </c>
      <c r="Y41" s="58">
        <f t="shared" si="3"/>
        <v>75126064</v>
      </c>
      <c r="Z41" s="59">
        <f>+IF(X41&lt;&gt;0,+(Y41/X41)*100,0)</f>
        <v>134.58843761151536</v>
      </c>
      <c r="AA41" s="56">
        <f>SUM(AA37:AA40)</f>
        <v>74423571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-154056713</v>
      </c>
      <c r="D43" s="64">
        <f>+D41-D42</f>
        <v>0</v>
      </c>
      <c r="E43" s="65">
        <f t="shared" si="4"/>
        <v>68850206</v>
      </c>
      <c r="F43" s="66">
        <f t="shared" si="4"/>
        <v>74423571</v>
      </c>
      <c r="G43" s="66">
        <f t="shared" si="4"/>
        <v>157005293</v>
      </c>
      <c r="H43" s="66">
        <f t="shared" si="4"/>
        <v>-24097534</v>
      </c>
      <c r="I43" s="66">
        <f t="shared" si="4"/>
        <v>6481057</v>
      </c>
      <c r="J43" s="66">
        <f t="shared" si="4"/>
        <v>139388816</v>
      </c>
      <c r="K43" s="66">
        <f t="shared" si="4"/>
        <v>-32555041</v>
      </c>
      <c r="L43" s="66">
        <f t="shared" si="4"/>
        <v>-11340130</v>
      </c>
      <c r="M43" s="66">
        <f t="shared" si="4"/>
        <v>12419540</v>
      </c>
      <c r="N43" s="66">
        <f t="shared" si="4"/>
        <v>-31475631</v>
      </c>
      <c r="O43" s="66">
        <f t="shared" si="4"/>
        <v>-18665393</v>
      </c>
      <c r="P43" s="66">
        <f t="shared" si="4"/>
        <v>-21047009</v>
      </c>
      <c r="Q43" s="66">
        <f t="shared" si="4"/>
        <v>62744388</v>
      </c>
      <c r="R43" s="66">
        <f t="shared" si="4"/>
        <v>23031986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130945171</v>
      </c>
      <c r="X43" s="66">
        <f t="shared" si="4"/>
        <v>55819107</v>
      </c>
      <c r="Y43" s="66">
        <f t="shared" si="4"/>
        <v>75126064</v>
      </c>
      <c r="Z43" s="67">
        <f>+IF(X43&lt;&gt;0,+(Y43/X43)*100,0)</f>
        <v>134.58843761151536</v>
      </c>
      <c r="AA43" s="64">
        <f>+AA41-AA42</f>
        <v>74423571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-154056713</v>
      </c>
      <c r="D45" s="56">
        <f>SUM(D43:D44)</f>
        <v>0</v>
      </c>
      <c r="E45" s="57">
        <f t="shared" si="5"/>
        <v>68850206</v>
      </c>
      <c r="F45" s="58">
        <f t="shared" si="5"/>
        <v>74423571</v>
      </c>
      <c r="G45" s="58">
        <f t="shared" si="5"/>
        <v>157005293</v>
      </c>
      <c r="H45" s="58">
        <f t="shared" si="5"/>
        <v>-24097534</v>
      </c>
      <c r="I45" s="58">
        <f t="shared" si="5"/>
        <v>6481057</v>
      </c>
      <c r="J45" s="58">
        <f t="shared" si="5"/>
        <v>139388816</v>
      </c>
      <c r="K45" s="58">
        <f t="shared" si="5"/>
        <v>-32555041</v>
      </c>
      <c r="L45" s="58">
        <f t="shared" si="5"/>
        <v>-11340130</v>
      </c>
      <c r="M45" s="58">
        <f t="shared" si="5"/>
        <v>12419540</v>
      </c>
      <c r="N45" s="58">
        <f t="shared" si="5"/>
        <v>-31475631</v>
      </c>
      <c r="O45" s="58">
        <f t="shared" si="5"/>
        <v>-18665393</v>
      </c>
      <c r="P45" s="58">
        <f t="shared" si="5"/>
        <v>-21047009</v>
      </c>
      <c r="Q45" s="58">
        <f t="shared" si="5"/>
        <v>62744388</v>
      </c>
      <c r="R45" s="58">
        <f t="shared" si="5"/>
        <v>23031986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130945171</v>
      </c>
      <c r="X45" s="58">
        <f t="shared" si="5"/>
        <v>55819107</v>
      </c>
      <c r="Y45" s="58">
        <f t="shared" si="5"/>
        <v>75126064</v>
      </c>
      <c r="Z45" s="59">
        <f>+IF(X45&lt;&gt;0,+(Y45/X45)*100,0)</f>
        <v>134.58843761151536</v>
      </c>
      <c r="AA45" s="56">
        <f>SUM(AA43:AA44)</f>
        <v>74423571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-154056713</v>
      </c>
      <c r="D47" s="71">
        <f>SUM(D45:D46)</f>
        <v>0</v>
      </c>
      <c r="E47" s="72">
        <f t="shared" si="6"/>
        <v>68850206</v>
      </c>
      <c r="F47" s="73">
        <f t="shared" si="6"/>
        <v>74423571</v>
      </c>
      <c r="G47" s="73">
        <f t="shared" si="6"/>
        <v>157005293</v>
      </c>
      <c r="H47" s="74">
        <f t="shared" si="6"/>
        <v>-24097534</v>
      </c>
      <c r="I47" s="74">
        <f t="shared" si="6"/>
        <v>6481057</v>
      </c>
      <c r="J47" s="74">
        <f t="shared" si="6"/>
        <v>139388816</v>
      </c>
      <c r="K47" s="74">
        <f t="shared" si="6"/>
        <v>-32555041</v>
      </c>
      <c r="L47" s="74">
        <f t="shared" si="6"/>
        <v>-11340130</v>
      </c>
      <c r="M47" s="73">
        <f t="shared" si="6"/>
        <v>12419540</v>
      </c>
      <c r="N47" s="73">
        <f t="shared" si="6"/>
        <v>-31475631</v>
      </c>
      <c r="O47" s="74">
        <f t="shared" si="6"/>
        <v>-18665393</v>
      </c>
      <c r="P47" s="74">
        <f t="shared" si="6"/>
        <v>-21047009</v>
      </c>
      <c r="Q47" s="74">
        <f t="shared" si="6"/>
        <v>62744388</v>
      </c>
      <c r="R47" s="74">
        <f t="shared" si="6"/>
        <v>23031986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130945171</v>
      </c>
      <c r="X47" s="74">
        <f t="shared" si="6"/>
        <v>55819107</v>
      </c>
      <c r="Y47" s="74">
        <f t="shared" si="6"/>
        <v>75126064</v>
      </c>
      <c r="Z47" s="75">
        <f>+IF(X47&lt;&gt;0,+(Y47/X47)*100,0)</f>
        <v>134.58843761151536</v>
      </c>
      <c r="AA47" s="76">
        <f>SUM(AA45:AA46)</f>
        <v>74423571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/>
      <c r="D11" s="6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2"/>
      <c r="AA11" s="6"/>
    </row>
    <row r="12" spans="1:27" ht="13.5">
      <c r="A12" s="25" t="s">
        <v>37</v>
      </c>
      <c r="B12" s="29"/>
      <c r="C12" s="6"/>
      <c r="D12" s="6"/>
      <c r="E12" s="7">
        <v>1500000</v>
      </c>
      <c r="F12" s="8">
        <v>1500000</v>
      </c>
      <c r="G12" s="8"/>
      <c r="H12" s="8">
        <v>7979</v>
      </c>
      <c r="I12" s="8"/>
      <c r="J12" s="8">
        <v>7979</v>
      </c>
      <c r="K12" s="8">
        <v>844</v>
      </c>
      <c r="L12" s="8"/>
      <c r="M12" s="8">
        <v>45897</v>
      </c>
      <c r="N12" s="8">
        <v>46741</v>
      </c>
      <c r="O12" s="8">
        <v>10499</v>
      </c>
      <c r="P12" s="8">
        <v>12143</v>
      </c>
      <c r="Q12" s="8">
        <v>27219</v>
      </c>
      <c r="R12" s="8">
        <v>49861</v>
      </c>
      <c r="S12" s="8"/>
      <c r="T12" s="8"/>
      <c r="U12" s="8"/>
      <c r="V12" s="8"/>
      <c r="W12" s="8">
        <v>104581</v>
      </c>
      <c r="X12" s="8">
        <v>1125000</v>
      </c>
      <c r="Y12" s="8">
        <v>-1020419</v>
      </c>
      <c r="Z12" s="2">
        <v>-90.7</v>
      </c>
      <c r="AA12" s="6">
        <v>1500000</v>
      </c>
    </row>
    <row r="13" spans="1:27" ht="13.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>
        <v>168949</v>
      </c>
      <c r="P13" s="8">
        <v>274797</v>
      </c>
      <c r="Q13" s="8"/>
      <c r="R13" s="8">
        <v>443746</v>
      </c>
      <c r="S13" s="8"/>
      <c r="T13" s="8"/>
      <c r="U13" s="8"/>
      <c r="V13" s="8"/>
      <c r="W13" s="8">
        <v>443746</v>
      </c>
      <c r="X13" s="8"/>
      <c r="Y13" s="8">
        <v>443746</v>
      </c>
      <c r="Z13" s="2"/>
      <c r="AA13" s="6"/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>
        <v>200000</v>
      </c>
      <c r="F15" s="8">
        <v>200000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149999</v>
      </c>
      <c r="Y15" s="8">
        <v>-149999</v>
      </c>
      <c r="Z15" s="2">
        <v>-100</v>
      </c>
      <c r="AA15" s="6">
        <v>200000</v>
      </c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/>
      <c r="D18" s="6"/>
      <c r="E18" s="7">
        <v>341715000</v>
      </c>
      <c r="F18" s="8">
        <v>341715000</v>
      </c>
      <c r="G18" s="8"/>
      <c r="H18" s="8">
        <v>141366000</v>
      </c>
      <c r="I18" s="8"/>
      <c r="J18" s="8">
        <v>141366000</v>
      </c>
      <c r="K18" s="8"/>
      <c r="L18" s="8"/>
      <c r="M18" s="8">
        <v>111714000</v>
      </c>
      <c r="N18" s="8">
        <v>111714000</v>
      </c>
      <c r="O18" s="8"/>
      <c r="P18" s="8"/>
      <c r="Q18" s="8">
        <v>85033270</v>
      </c>
      <c r="R18" s="8">
        <v>85033270</v>
      </c>
      <c r="S18" s="8"/>
      <c r="T18" s="8"/>
      <c r="U18" s="8"/>
      <c r="V18" s="8"/>
      <c r="W18" s="8">
        <v>338113270</v>
      </c>
      <c r="X18" s="8">
        <v>256286250</v>
      </c>
      <c r="Y18" s="8">
        <v>81827020</v>
      </c>
      <c r="Z18" s="2">
        <v>31.93</v>
      </c>
      <c r="AA18" s="6">
        <v>341715000</v>
      </c>
    </row>
    <row r="19" spans="1:27" ht="13.5">
      <c r="A19" s="23" t="s">
        <v>44</v>
      </c>
      <c r="B19" s="29"/>
      <c r="C19" s="6"/>
      <c r="D19" s="6"/>
      <c r="E19" s="7">
        <v>100000</v>
      </c>
      <c r="F19" s="26">
        <v>100000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>
        <v>75001</v>
      </c>
      <c r="Y19" s="26">
        <v>-75001</v>
      </c>
      <c r="Z19" s="27">
        <v>-100</v>
      </c>
      <c r="AA19" s="28">
        <v>100000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0</v>
      </c>
      <c r="D21" s="33">
        <f t="shared" si="0"/>
        <v>0</v>
      </c>
      <c r="E21" s="34">
        <f t="shared" si="0"/>
        <v>343515000</v>
      </c>
      <c r="F21" s="35">
        <f t="shared" si="0"/>
        <v>343515000</v>
      </c>
      <c r="G21" s="35">
        <f t="shared" si="0"/>
        <v>0</v>
      </c>
      <c r="H21" s="35">
        <f t="shared" si="0"/>
        <v>141373979</v>
      </c>
      <c r="I21" s="35">
        <f t="shared" si="0"/>
        <v>0</v>
      </c>
      <c r="J21" s="35">
        <f t="shared" si="0"/>
        <v>141373979</v>
      </c>
      <c r="K21" s="35">
        <f t="shared" si="0"/>
        <v>844</v>
      </c>
      <c r="L21" s="35">
        <f t="shared" si="0"/>
        <v>0</v>
      </c>
      <c r="M21" s="35">
        <f t="shared" si="0"/>
        <v>111759897</v>
      </c>
      <c r="N21" s="35">
        <f t="shared" si="0"/>
        <v>111760741</v>
      </c>
      <c r="O21" s="35">
        <f t="shared" si="0"/>
        <v>179448</v>
      </c>
      <c r="P21" s="35">
        <f t="shared" si="0"/>
        <v>286940</v>
      </c>
      <c r="Q21" s="35">
        <f t="shared" si="0"/>
        <v>85060489</v>
      </c>
      <c r="R21" s="35">
        <f t="shared" si="0"/>
        <v>85526877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338661597</v>
      </c>
      <c r="X21" s="35">
        <f t="shared" si="0"/>
        <v>257636250</v>
      </c>
      <c r="Y21" s="35">
        <f t="shared" si="0"/>
        <v>81025347</v>
      </c>
      <c r="Z21" s="36">
        <f>+IF(X21&lt;&gt;0,+(Y21/X21)*100,0)</f>
        <v>31.449513412805846</v>
      </c>
      <c r="AA21" s="33">
        <f>SUM(AA5:AA20)</f>
        <v>343515000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/>
      <c r="D24" s="6"/>
      <c r="E24" s="7">
        <v>191929184</v>
      </c>
      <c r="F24" s="8">
        <v>181272935</v>
      </c>
      <c r="G24" s="8">
        <v>14546658</v>
      </c>
      <c r="H24" s="8">
        <v>14148935</v>
      </c>
      <c r="I24" s="8"/>
      <c r="J24" s="8">
        <v>28695593</v>
      </c>
      <c r="K24" s="8">
        <v>12993435</v>
      </c>
      <c r="L24" s="8">
        <v>14382781</v>
      </c>
      <c r="M24" s="8">
        <v>13305315</v>
      </c>
      <c r="N24" s="8">
        <v>40681531</v>
      </c>
      <c r="O24" s="8">
        <v>15413408</v>
      </c>
      <c r="P24" s="8">
        <v>14646693</v>
      </c>
      <c r="Q24" s="8">
        <v>14460443</v>
      </c>
      <c r="R24" s="8">
        <v>44520544</v>
      </c>
      <c r="S24" s="8"/>
      <c r="T24" s="8"/>
      <c r="U24" s="8"/>
      <c r="V24" s="8"/>
      <c r="W24" s="8">
        <v>113897668</v>
      </c>
      <c r="X24" s="8">
        <v>135954701</v>
      </c>
      <c r="Y24" s="8">
        <v>-22057033</v>
      </c>
      <c r="Z24" s="2">
        <v>-16.22</v>
      </c>
      <c r="AA24" s="6">
        <v>181272935</v>
      </c>
    </row>
    <row r="25" spans="1:27" ht="13.5">
      <c r="A25" s="25" t="s">
        <v>49</v>
      </c>
      <c r="B25" s="24"/>
      <c r="C25" s="6"/>
      <c r="D25" s="6"/>
      <c r="E25" s="7">
        <v>18661813</v>
      </c>
      <c r="F25" s="8">
        <v>18661813</v>
      </c>
      <c r="G25" s="8">
        <v>2489595</v>
      </c>
      <c r="H25" s="8">
        <v>2494393</v>
      </c>
      <c r="I25" s="8"/>
      <c r="J25" s="8">
        <v>4983988</v>
      </c>
      <c r="K25" s="8">
        <v>1365480</v>
      </c>
      <c r="L25" s="8">
        <v>2516982</v>
      </c>
      <c r="M25" s="8">
        <v>2467796</v>
      </c>
      <c r="N25" s="8">
        <v>6350258</v>
      </c>
      <c r="O25" s="8">
        <v>1037134</v>
      </c>
      <c r="P25" s="8">
        <v>2546984</v>
      </c>
      <c r="Q25" s="8">
        <v>2545084</v>
      </c>
      <c r="R25" s="8">
        <v>6129202</v>
      </c>
      <c r="S25" s="8"/>
      <c r="T25" s="8"/>
      <c r="U25" s="8"/>
      <c r="V25" s="8"/>
      <c r="W25" s="8">
        <v>17463448</v>
      </c>
      <c r="X25" s="8">
        <v>13996360</v>
      </c>
      <c r="Y25" s="8">
        <v>3467088</v>
      </c>
      <c r="Z25" s="2">
        <v>24.77</v>
      </c>
      <c r="AA25" s="6">
        <v>18661813</v>
      </c>
    </row>
    <row r="26" spans="1:27" ht="13.5">
      <c r="A26" s="25" t="s">
        <v>50</v>
      </c>
      <c r="B26" s="24"/>
      <c r="C26" s="6"/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"/>
      <c r="AA26" s="6"/>
    </row>
    <row r="27" spans="1:27" ht="13.5">
      <c r="A27" s="25" t="s">
        <v>51</v>
      </c>
      <c r="B27" s="24"/>
      <c r="C27" s="6"/>
      <c r="D27" s="6"/>
      <c r="E27" s="7">
        <v>7392000</v>
      </c>
      <c r="F27" s="8">
        <v>6500000</v>
      </c>
      <c r="G27" s="8"/>
      <c r="H27" s="8">
        <v>30</v>
      </c>
      <c r="I27" s="8"/>
      <c r="J27" s="8">
        <v>30</v>
      </c>
      <c r="K27" s="8"/>
      <c r="L27" s="8"/>
      <c r="M27" s="8"/>
      <c r="N27" s="8"/>
      <c r="O27" s="8"/>
      <c r="P27" s="8"/>
      <c r="Q27" s="8">
        <v>266266</v>
      </c>
      <c r="R27" s="8">
        <v>266266</v>
      </c>
      <c r="S27" s="8"/>
      <c r="T27" s="8"/>
      <c r="U27" s="8"/>
      <c r="V27" s="8"/>
      <c r="W27" s="8">
        <v>266296</v>
      </c>
      <c r="X27" s="8">
        <v>4874999</v>
      </c>
      <c r="Y27" s="8">
        <v>-4608703</v>
      </c>
      <c r="Z27" s="2">
        <v>-94.54</v>
      </c>
      <c r="AA27" s="6">
        <v>6500000</v>
      </c>
    </row>
    <row r="28" spans="1:27" ht="13.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>
        <v>991578</v>
      </c>
      <c r="N28" s="8">
        <v>991578</v>
      </c>
      <c r="O28" s="8"/>
      <c r="P28" s="8"/>
      <c r="Q28" s="8"/>
      <c r="R28" s="8"/>
      <c r="S28" s="8"/>
      <c r="T28" s="8"/>
      <c r="U28" s="8"/>
      <c r="V28" s="8"/>
      <c r="W28" s="8">
        <v>991578</v>
      </c>
      <c r="X28" s="8"/>
      <c r="Y28" s="8">
        <v>991578</v>
      </c>
      <c r="Z28" s="2"/>
      <c r="AA28" s="6"/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/>
      <c r="D30" s="6"/>
      <c r="E30" s="7">
        <v>3481850</v>
      </c>
      <c r="F30" s="8">
        <v>400000</v>
      </c>
      <c r="G30" s="8"/>
      <c r="H30" s="8"/>
      <c r="I30" s="8">
        <v>29271</v>
      </c>
      <c r="J30" s="8">
        <v>29271</v>
      </c>
      <c r="K30" s="8">
        <v>186</v>
      </c>
      <c r="L30" s="8">
        <v>189</v>
      </c>
      <c r="M30" s="8"/>
      <c r="N30" s="8">
        <v>375</v>
      </c>
      <c r="O30" s="8"/>
      <c r="P30" s="8">
        <v>1500</v>
      </c>
      <c r="Q30" s="8"/>
      <c r="R30" s="8">
        <v>1500</v>
      </c>
      <c r="S30" s="8"/>
      <c r="T30" s="8"/>
      <c r="U30" s="8"/>
      <c r="V30" s="8"/>
      <c r="W30" s="8">
        <v>31146</v>
      </c>
      <c r="X30" s="8">
        <v>300001</v>
      </c>
      <c r="Y30" s="8">
        <v>-268855</v>
      </c>
      <c r="Z30" s="2">
        <v>-89.62</v>
      </c>
      <c r="AA30" s="6">
        <v>400000</v>
      </c>
    </row>
    <row r="31" spans="1:27" ht="13.5">
      <c r="A31" s="25" t="s">
        <v>55</v>
      </c>
      <c r="B31" s="24"/>
      <c r="C31" s="6"/>
      <c r="D31" s="6"/>
      <c r="E31" s="7">
        <v>50695022</v>
      </c>
      <c r="F31" s="8">
        <v>23097200</v>
      </c>
      <c r="G31" s="8">
        <v>126644</v>
      </c>
      <c r="H31" s="8">
        <v>791328</v>
      </c>
      <c r="I31" s="8">
        <v>10505</v>
      </c>
      <c r="J31" s="8">
        <v>928477</v>
      </c>
      <c r="K31" s="8"/>
      <c r="L31" s="8">
        <v>207040</v>
      </c>
      <c r="M31" s="8">
        <v>281164</v>
      </c>
      <c r="N31" s="8">
        <v>488204</v>
      </c>
      <c r="O31" s="8">
        <v>32701</v>
      </c>
      <c r="P31" s="8">
        <v>164598</v>
      </c>
      <c r="Q31" s="8">
        <v>3315693</v>
      </c>
      <c r="R31" s="8">
        <v>3512992</v>
      </c>
      <c r="S31" s="8"/>
      <c r="T31" s="8"/>
      <c r="U31" s="8"/>
      <c r="V31" s="8"/>
      <c r="W31" s="8">
        <v>4929673</v>
      </c>
      <c r="X31" s="8">
        <v>17322899</v>
      </c>
      <c r="Y31" s="8">
        <v>-12393226</v>
      </c>
      <c r="Z31" s="2">
        <v>-71.54</v>
      </c>
      <c r="AA31" s="6">
        <v>23097200</v>
      </c>
    </row>
    <row r="32" spans="1:27" ht="13.5">
      <c r="A32" s="25" t="s">
        <v>43</v>
      </c>
      <c r="B32" s="24"/>
      <c r="C32" s="6"/>
      <c r="D32" s="6"/>
      <c r="E32" s="7">
        <v>1909218</v>
      </c>
      <c r="F32" s="8">
        <v>1909218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1431912</v>
      </c>
      <c r="Y32" s="8">
        <v>-1431912</v>
      </c>
      <c r="Z32" s="2">
        <v>-100</v>
      </c>
      <c r="AA32" s="6">
        <v>1909218</v>
      </c>
    </row>
    <row r="33" spans="1:27" ht="13.5">
      <c r="A33" s="25" t="s">
        <v>56</v>
      </c>
      <c r="B33" s="24"/>
      <c r="C33" s="6"/>
      <c r="D33" s="6"/>
      <c r="E33" s="7">
        <v>44123389</v>
      </c>
      <c r="F33" s="8">
        <v>23544478</v>
      </c>
      <c r="G33" s="8">
        <v>1448865</v>
      </c>
      <c r="H33" s="8">
        <v>2935771</v>
      </c>
      <c r="I33" s="8">
        <v>165590</v>
      </c>
      <c r="J33" s="8">
        <v>4550226</v>
      </c>
      <c r="K33" s="8">
        <v>758733</v>
      </c>
      <c r="L33" s="8">
        <v>485465</v>
      </c>
      <c r="M33" s="8">
        <v>1125309</v>
      </c>
      <c r="N33" s="8">
        <v>2369507</v>
      </c>
      <c r="O33" s="8">
        <v>1021241</v>
      </c>
      <c r="P33" s="8">
        <v>1096660</v>
      </c>
      <c r="Q33" s="8">
        <v>905968</v>
      </c>
      <c r="R33" s="8">
        <v>3023869</v>
      </c>
      <c r="S33" s="8"/>
      <c r="T33" s="8"/>
      <c r="U33" s="8"/>
      <c r="V33" s="8"/>
      <c r="W33" s="8">
        <v>9943602</v>
      </c>
      <c r="X33" s="8">
        <v>17658358</v>
      </c>
      <c r="Y33" s="8">
        <v>-7714756</v>
      </c>
      <c r="Z33" s="2">
        <v>-43.69</v>
      </c>
      <c r="AA33" s="6">
        <v>23544478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0</v>
      </c>
      <c r="D35" s="33">
        <f>SUM(D24:D34)</f>
        <v>0</v>
      </c>
      <c r="E35" s="34">
        <f t="shared" si="1"/>
        <v>318192476</v>
      </c>
      <c r="F35" s="35">
        <f t="shared" si="1"/>
        <v>255385644</v>
      </c>
      <c r="G35" s="35">
        <f t="shared" si="1"/>
        <v>18611762</v>
      </c>
      <c r="H35" s="35">
        <f t="shared" si="1"/>
        <v>20370457</v>
      </c>
      <c r="I35" s="35">
        <f t="shared" si="1"/>
        <v>205366</v>
      </c>
      <c r="J35" s="35">
        <f t="shared" si="1"/>
        <v>39187585</v>
      </c>
      <c r="K35" s="35">
        <f t="shared" si="1"/>
        <v>15117834</v>
      </c>
      <c r="L35" s="35">
        <f t="shared" si="1"/>
        <v>17592457</v>
      </c>
      <c r="M35" s="35">
        <f t="shared" si="1"/>
        <v>18171162</v>
      </c>
      <c r="N35" s="35">
        <f t="shared" si="1"/>
        <v>50881453</v>
      </c>
      <c r="O35" s="35">
        <f t="shared" si="1"/>
        <v>17504484</v>
      </c>
      <c r="P35" s="35">
        <f t="shared" si="1"/>
        <v>18456435</v>
      </c>
      <c r="Q35" s="35">
        <f t="shared" si="1"/>
        <v>21493454</v>
      </c>
      <c r="R35" s="35">
        <f t="shared" si="1"/>
        <v>57454373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147523411</v>
      </c>
      <c r="X35" s="35">
        <f t="shared" si="1"/>
        <v>191539230</v>
      </c>
      <c r="Y35" s="35">
        <f t="shared" si="1"/>
        <v>-44015819</v>
      </c>
      <c r="Z35" s="36">
        <f>+IF(X35&lt;&gt;0,+(Y35/X35)*100,0)</f>
        <v>-22.980054268778254</v>
      </c>
      <c r="AA35" s="33">
        <f>SUM(AA24:AA34)</f>
        <v>255385644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0</v>
      </c>
      <c r="D37" s="46">
        <f>+D21-D35</f>
        <v>0</v>
      </c>
      <c r="E37" s="47">
        <f t="shared" si="2"/>
        <v>25322524</v>
      </c>
      <c r="F37" s="48">
        <f t="shared" si="2"/>
        <v>88129356</v>
      </c>
      <c r="G37" s="48">
        <f t="shared" si="2"/>
        <v>-18611762</v>
      </c>
      <c r="H37" s="48">
        <f t="shared" si="2"/>
        <v>121003522</v>
      </c>
      <c r="I37" s="48">
        <f t="shared" si="2"/>
        <v>-205366</v>
      </c>
      <c r="J37" s="48">
        <f t="shared" si="2"/>
        <v>102186394</v>
      </c>
      <c r="K37" s="48">
        <f t="shared" si="2"/>
        <v>-15116990</v>
      </c>
      <c r="L37" s="48">
        <f t="shared" si="2"/>
        <v>-17592457</v>
      </c>
      <c r="M37" s="48">
        <f t="shared" si="2"/>
        <v>93588735</v>
      </c>
      <c r="N37" s="48">
        <f t="shared" si="2"/>
        <v>60879288</v>
      </c>
      <c r="O37" s="48">
        <f t="shared" si="2"/>
        <v>-17325036</v>
      </c>
      <c r="P37" s="48">
        <f t="shared" si="2"/>
        <v>-18169495</v>
      </c>
      <c r="Q37" s="48">
        <f t="shared" si="2"/>
        <v>63567035</v>
      </c>
      <c r="R37" s="48">
        <f t="shared" si="2"/>
        <v>28072504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191138186</v>
      </c>
      <c r="X37" s="48">
        <f>IF(F21=F35,0,X21-X35)</f>
        <v>66097020</v>
      </c>
      <c r="Y37" s="48">
        <f t="shared" si="2"/>
        <v>125041166</v>
      </c>
      <c r="Z37" s="49">
        <f>+IF(X37&lt;&gt;0,+(Y37/X37)*100,0)</f>
        <v>189.17822013760983</v>
      </c>
      <c r="AA37" s="46">
        <f>+AA21-AA35</f>
        <v>88129356</v>
      </c>
    </row>
    <row r="38" spans="1:27" ht="22.5" customHeight="1">
      <c r="A38" s="50" t="s">
        <v>60</v>
      </c>
      <c r="B38" s="29"/>
      <c r="C38" s="6"/>
      <c r="D38" s="6"/>
      <c r="E38" s="7">
        <v>2504000</v>
      </c>
      <c r="F38" s="8">
        <v>2504000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>
        <v>411775</v>
      </c>
      <c r="R38" s="8">
        <v>411775</v>
      </c>
      <c r="S38" s="8"/>
      <c r="T38" s="8"/>
      <c r="U38" s="8"/>
      <c r="V38" s="8"/>
      <c r="W38" s="8">
        <v>411775</v>
      </c>
      <c r="X38" s="8">
        <v>1877999</v>
      </c>
      <c r="Y38" s="8">
        <v>-1466224</v>
      </c>
      <c r="Z38" s="2">
        <v>-78.07</v>
      </c>
      <c r="AA38" s="6">
        <v>2504000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0</v>
      </c>
      <c r="D41" s="56">
        <f>SUM(D37:D40)</f>
        <v>0</v>
      </c>
      <c r="E41" s="57">
        <f t="shared" si="3"/>
        <v>27826524</v>
      </c>
      <c r="F41" s="58">
        <f t="shared" si="3"/>
        <v>90633356</v>
      </c>
      <c r="G41" s="58">
        <f t="shared" si="3"/>
        <v>-18611762</v>
      </c>
      <c r="H41" s="58">
        <f t="shared" si="3"/>
        <v>121003522</v>
      </c>
      <c r="I41" s="58">
        <f t="shared" si="3"/>
        <v>-205366</v>
      </c>
      <c r="J41" s="58">
        <f t="shared" si="3"/>
        <v>102186394</v>
      </c>
      <c r="K41" s="58">
        <f t="shared" si="3"/>
        <v>-15116990</v>
      </c>
      <c r="L41" s="58">
        <f t="shared" si="3"/>
        <v>-17592457</v>
      </c>
      <c r="M41" s="58">
        <f t="shared" si="3"/>
        <v>93588735</v>
      </c>
      <c r="N41" s="58">
        <f t="shared" si="3"/>
        <v>60879288</v>
      </c>
      <c r="O41" s="58">
        <f t="shared" si="3"/>
        <v>-17325036</v>
      </c>
      <c r="P41" s="58">
        <f t="shared" si="3"/>
        <v>-18169495</v>
      </c>
      <c r="Q41" s="58">
        <f t="shared" si="3"/>
        <v>63978810</v>
      </c>
      <c r="R41" s="58">
        <f t="shared" si="3"/>
        <v>28484279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191549961</v>
      </c>
      <c r="X41" s="58">
        <f t="shared" si="3"/>
        <v>67975019</v>
      </c>
      <c r="Y41" s="58">
        <f t="shared" si="3"/>
        <v>123574942</v>
      </c>
      <c r="Z41" s="59">
        <f>+IF(X41&lt;&gt;0,+(Y41/X41)*100,0)</f>
        <v>181.79464135199433</v>
      </c>
      <c r="AA41" s="56">
        <f>SUM(AA37:AA40)</f>
        <v>90633356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0</v>
      </c>
      <c r="D43" s="64">
        <f>+D41-D42</f>
        <v>0</v>
      </c>
      <c r="E43" s="65">
        <f t="shared" si="4"/>
        <v>27826524</v>
      </c>
      <c r="F43" s="66">
        <f t="shared" si="4"/>
        <v>90633356</v>
      </c>
      <c r="G43" s="66">
        <f t="shared" si="4"/>
        <v>-18611762</v>
      </c>
      <c r="H43" s="66">
        <f t="shared" si="4"/>
        <v>121003522</v>
      </c>
      <c r="I43" s="66">
        <f t="shared" si="4"/>
        <v>-205366</v>
      </c>
      <c r="J43" s="66">
        <f t="shared" si="4"/>
        <v>102186394</v>
      </c>
      <c r="K43" s="66">
        <f t="shared" si="4"/>
        <v>-15116990</v>
      </c>
      <c r="L43" s="66">
        <f t="shared" si="4"/>
        <v>-17592457</v>
      </c>
      <c r="M43" s="66">
        <f t="shared" si="4"/>
        <v>93588735</v>
      </c>
      <c r="N43" s="66">
        <f t="shared" si="4"/>
        <v>60879288</v>
      </c>
      <c r="O43" s="66">
        <f t="shared" si="4"/>
        <v>-17325036</v>
      </c>
      <c r="P43" s="66">
        <f t="shared" si="4"/>
        <v>-18169495</v>
      </c>
      <c r="Q43" s="66">
        <f t="shared" si="4"/>
        <v>63978810</v>
      </c>
      <c r="R43" s="66">
        <f t="shared" si="4"/>
        <v>28484279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191549961</v>
      </c>
      <c r="X43" s="66">
        <f t="shared" si="4"/>
        <v>67975019</v>
      </c>
      <c r="Y43" s="66">
        <f t="shared" si="4"/>
        <v>123574942</v>
      </c>
      <c r="Z43" s="67">
        <f>+IF(X43&lt;&gt;0,+(Y43/X43)*100,0)</f>
        <v>181.79464135199433</v>
      </c>
      <c r="AA43" s="64">
        <f>+AA41-AA42</f>
        <v>90633356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0</v>
      </c>
      <c r="D45" s="56">
        <f>SUM(D43:D44)</f>
        <v>0</v>
      </c>
      <c r="E45" s="57">
        <f t="shared" si="5"/>
        <v>27826524</v>
      </c>
      <c r="F45" s="58">
        <f t="shared" si="5"/>
        <v>90633356</v>
      </c>
      <c r="G45" s="58">
        <f t="shared" si="5"/>
        <v>-18611762</v>
      </c>
      <c r="H45" s="58">
        <f t="shared" si="5"/>
        <v>121003522</v>
      </c>
      <c r="I45" s="58">
        <f t="shared" si="5"/>
        <v>-205366</v>
      </c>
      <c r="J45" s="58">
        <f t="shared" si="5"/>
        <v>102186394</v>
      </c>
      <c r="K45" s="58">
        <f t="shared" si="5"/>
        <v>-15116990</v>
      </c>
      <c r="L45" s="58">
        <f t="shared" si="5"/>
        <v>-17592457</v>
      </c>
      <c r="M45" s="58">
        <f t="shared" si="5"/>
        <v>93588735</v>
      </c>
      <c r="N45" s="58">
        <f t="shared" si="5"/>
        <v>60879288</v>
      </c>
      <c r="O45" s="58">
        <f t="shared" si="5"/>
        <v>-17325036</v>
      </c>
      <c r="P45" s="58">
        <f t="shared" si="5"/>
        <v>-18169495</v>
      </c>
      <c r="Q45" s="58">
        <f t="shared" si="5"/>
        <v>63978810</v>
      </c>
      <c r="R45" s="58">
        <f t="shared" si="5"/>
        <v>28484279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191549961</v>
      </c>
      <c r="X45" s="58">
        <f t="shared" si="5"/>
        <v>67975019</v>
      </c>
      <c r="Y45" s="58">
        <f t="shared" si="5"/>
        <v>123574942</v>
      </c>
      <c r="Z45" s="59">
        <f>+IF(X45&lt;&gt;0,+(Y45/X45)*100,0)</f>
        <v>181.79464135199433</v>
      </c>
      <c r="AA45" s="56">
        <f>SUM(AA43:AA44)</f>
        <v>90633356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0</v>
      </c>
      <c r="D47" s="71">
        <f>SUM(D45:D46)</f>
        <v>0</v>
      </c>
      <c r="E47" s="72">
        <f t="shared" si="6"/>
        <v>27826524</v>
      </c>
      <c r="F47" s="73">
        <f t="shared" si="6"/>
        <v>90633356</v>
      </c>
      <c r="G47" s="73">
        <f t="shared" si="6"/>
        <v>-18611762</v>
      </c>
      <c r="H47" s="74">
        <f t="shared" si="6"/>
        <v>121003522</v>
      </c>
      <c r="I47" s="74">
        <f t="shared" si="6"/>
        <v>-205366</v>
      </c>
      <c r="J47" s="74">
        <f t="shared" si="6"/>
        <v>102186394</v>
      </c>
      <c r="K47" s="74">
        <f t="shared" si="6"/>
        <v>-15116990</v>
      </c>
      <c r="L47" s="74">
        <f t="shared" si="6"/>
        <v>-17592457</v>
      </c>
      <c r="M47" s="73">
        <f t="shared" si="6"/>
        <v>93588735</v>
      </c>
      <c r="N47" s="73">
        <f t="shared" si="6"/>
        <v>60879288</v>
      </c>
      <c r="O47" s="74">
        <f t="shared" si="6"/>
        <v>-17325036</v>
      </c>
      <c r="P47" s="74">
        <f t="shared" si="6"/>
        <v>-18169495</v>
      </c>
      <c r="Q47" s="74">
        <f t="shared" si="6"/>
        <v>63978810</v>
      </c>
      <c r="R47" s="74">
        <f t="shared" si="6"/>
        <v>28484279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191549961</v>
      </c>
      <c r="X47" s="74">
        <f t="shared" si="6"/>
        <v>67975019</v>
      </c>
      <c r="Y47" s="74">
        <f t="shared" si="6"/>
        <v>123574942</v>
      </c>
      <c r="Z47" s="75">
        <f>+IF(X47&lt;&gt;0,+(Y47/X47)*100,0)</f>
        <v>181.79464135199433</v>
      </c>
      <c r="AA47" s="76">
        <f>SUM(AA45:AA46)</f>
        <v>90633356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16935540</v>
      </c>
      <c r="D5" s="6"/>
      <c r="E5" s="7"/>
      <c r="F5" s="8"/>
      <c r="G5" s="8"/>
      <c r="H5" s="8"/>
      <c r="I5" s="8"/>
      <c r="J5" s="8"/>
      <c r="K5" s="8">
        <v>22</v>
      </c>
      <c r="L5" s="8"/>
      <c r="M5" s="8"/>
      <c r="N5" s="8">
        <v>22</v>
      </c>
      <c r="O5" s="8"/>
      <c r="P5" s="8"/>
      <c r="Q5" s="8"/>
      <c r="R5" s="8"/>
      <c r="S5" s="8"/>
      <c r="T5" s="8"/>
      <c r="U5" s="8"/>
      <c r="V5" s="8"/>
      <c r="W5" s="8">
        <v>22</v>
      </c>
      <c r="X5" s="8"/>
      <c r="Y5" s="8">
        <v>22</v>
      </c>
      <c r="Z5" s="2"/>
      <c r="AA5" s="6"/>
    </row>
    <row r="6" spans="1:27" ht="13.5">
      <c r="A6" s="23" t="s">
        <v>32</v>
      </c>
      <c r="B6" s="24"/>
      <c r="C6" s="6">
        <v>607157</v>
      </c>
      <c r="D6" s="6"/>
      <c r="E6" s="7"/>
      <c r="F6" s="8"/>
      <c r="G6" s="8">
        <v>384</v>
      </c>
      <c r="H6" s="8"/>
      <c r="I6" s="8"/>
      <c r="J6" s="8">
        <v>384</v>
      </c>
      <c r="K6" s="8">
        <v>33518</v>
      </c>
      <c r="L6" s="8">
        <v>41359</v>
      </c>
      <c r="M6" s="8"/>
      <c r="N6" s="8">
        <v>74877</v>
      </c>
      <c r="O6" s="8">
        <v>384</v>
      </c>
      <c r="P6" s="8">
        <v>28360</v>
      </c>
      <c r="Q6" s="8">
        <v>384</v>
      </c>
      <c r="R6" s="8">
        <v>29128</v>
      </c>
      <c r="S6" s="8"/>
      <c r="T6" s="8"/>
      <c r="U6" s="8"/>
      <c r="V6" s="8"/>
      <c r="W6" s="8">
        <v>104389</v>
      </c>
      <c r="X6" s="8"/>
      <c r="Y6" s="8">
        <v>104389</v>
      </c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1452787</v>
      </c>
      <c r="D11" s="6"/>
      <c r="E11" s="7"/>
      <c r="F11" s="8"/>
      <c r="G11" s="8">
        <v>124409</v>
      </c>
      <c r="H11" s="8"/>
      <c r="I11" s="8"/>
      <c r="J11" s="8">
        <v>124409</v>
      </c>
      <c r="K11" s="8">
        <v>86706</v>
      </c>
      <c r="L11" s="8">
        <v>20635</v>
      </c>
      <c r="M11" s="8"/>
      <c r="N11" s="8">
        <v>107341</v>
      </c>
      <c r="O11" s="8">
        <v>88455</v>
      </c>
      <c r="P11" s="8">
        <v>88563</v>
      </c>
      <c r="Q11" s="8">
        <v>89368</v>
      </c>
      <c r="R11" s="8">
        <v>266386</v>
      </c>
      <c r="S11" s="8"/>
      <c r="T11" s="8"/>
      <c r="U11" s="8"/>
      <c r="V11" s="8"/>
      <c r="W11" s="8">
        <v>498136</v>
      </c>
      <c r="X11" s="8"/>
      <c r="Y11" s="8">
        <v>498136</v>
      </c>
      <c r="Z11" s="2"/>
      <c r="AA11" s="6"/>
    </row>
    <row r="12" spans="1:27" ht="13.5">
      <c r="A12" s="25" t="s">
        <v>37</v>
      </c>
      <c r="B12" s="29"/>
      <c r="C12" s="6"/>
      <c r="D12" s="6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2"/>
      <c r="AA12" s="6"/>
    </row>
    <row r="13" spans="1:27" ht="13.5">
      <c r="A13" s="23" t="s">
        <v>38</v>
      </c>
      <c r="B13" s="29"/>
      <c r="C13" s="6">
        <v>2804774</v>
      </c>
      <c r="D13" s="6"/>
      <c r="E13" s="7"/>
      <c r="F13" s="8"/>
      <c r="G13" s="8"/>
      <c r="H13" s="8"/>
      <c r="I13" s="8"/>
      <c r="J13" s="8"/>
      <c r="K13" s="8">
        <v>-471</v>
      </c>
      <c r="L13" s="8">
        <v>18879</v>
      </c>
      <c r="M13" s="8"/>
      <c r="N13" s="8">
        <v>18408</v>
      </c>
      <c r="O13" s="8"/>
      <c r="P13" s="8">
        <v>881</v>
      </c>
      <c r="Q13" s="8">
        <v>881</v>
      </c>
      <c r="R13" s="8">
        <v>1762</v>
      </c>
      <c r="S13" s="8"/>
      <c r="T13" s="8"/>
      <c r="U13" s="8"/>
      <c r="V13" s="8"/>
      <c r="W13" s="8">
        <v>20170</v>
      </c>
      <c r="X13" s="8"/>
      <c r="Y13" s="8">
        <v>20170</v>
      </c>
      <c r="Z13" s="2"/>
      <c r="AA13" s="6"/>
    </row>
    <row r="14" spans="1:27" ht="13.5">
      <c r="A14" s="23" t="s">
        <v>39</v>
      </c>
      <c r="B14" s="29"/>
      <c r="C14" s="6">
        <v>3739533</v>
      </c>
      <c r="D14" s="6"/>
      <c r="E14" s="7"/>
      <c r="F14" s="8"/>
      <c r="G14" s="8">
        <v>5023</v>
      </c>
      <c r="H14" s="8"/>
      <c r="I14" s="8"/>
      <c r="J14" s="8">
        <v>5023</v>
      </c>
      <c r="K14" s="8">
        <v>132331</v>
      </c>
      <c r="L14" s="8">
        <v>84251</v>
      </c>
      <c r="M14" s="8"/>
      <c r="N14" s="8">
        <v>216582</v>
      </c>
      <c r="O14" s="8"/>
      <c r="P14" s="8">
        <v>164884</v>
      </c>
      <c r="Q14" s="8">
        <v>173446</v>
      </c>
      <c r="R14" s="8">
        <v>338330</v>
      </c>
      <c r="S14" s="8"/>
      <c r="T14" s="8"/>
      <c r="U14" s="8"/>
      <c r="V14" s="8"/>
      <c r="W14" s="8">
        <v>559935</v>
      </c>
      <c r="X14" s="8"/>
      <c r="Y14" s="8">
        <v>559935</v>
      </c>
      <c r="Z14" s="2"/>
      <c r="AA14" s="6"/>
    </row>
    <row r="15" spans="1:27" ht="13.5">
      <c r="A15" s="23" t="s">
        <v>40</v>
      </c>
      <c r="B15" s="29"/>
      <c r="C15" s="6">
        <v>151450</v>
      </c>
      <c r="D15" s="6"/>
      <c r="E15" s="7"/>
      <c r="F15" s="8"/>
      <c r="G15" s="8">
        <v>700</v>
      </c>
      <c r="H15" s="8"/>
      <c r="I15" s="8"/>
      <c r="J15" s="8">
        <v>700</v>
      </c>
      <c r="K15" s="8">
        <v>13100</v>
      </c>
      <c r="L15" s="8">
        <v>9400</v>
      </c>
      <c r="M15" s="8"/>
      <c r="N15" s="8">
        <v>22500</v>
      </c>
      <c r="O15" s="8"/>
      <c r="P15" s="8">
        <v>3700</v>
      </c>
      <c r="Q15" s="8"/>
      <c r="R15" s="8">
        <v>3700</v>
      </c>
      <c r="S15" s="8"/>
      <c r="T15" s="8"/>
      <c r="U15" s="8"/>
      <c r="V15" s="8"/>
      <c r="W15" s="8">
        <v>26900</v>
      </c>
      <c r="X15" s="8"/>
      <c r="Y15" s="8">
        <v>26900</v>
      </c>
      <c r="Z15" s="2"/>
      <c r="AA15" s="6"/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145106228</v>
      </c>
      <c r="D18" s="6"/>
      <c r="E18" s="7"/>
      <c r="F18" s="8">
        <v>74189119</v>
      </c>
      <c r="G18" s="8">
        <v>52356000</v>
      </c>
      <c r="H18" s="8"/>
      <c r="I18" s="8"/>
      <c r="J18" s="8">
        <v>52356000</v>
      </c>
      <c r="K18" s="8">
        <v>3449</v>
      </c>
      <c r="L18" s="8">
        <v>1424</v>
      </c>
      <c r="M18" s="8"/>
      <c r="N18" s="8">
        <v>4873</v>
      </c>
      <c r="O18" s="8">
        <v>479</v>
      </c>
      <c r="P18" s="8"/>
      <c r="Q18" s="8">
        <v>31414000</v>
      </c>
      <c r="R18" s="8">
        <v>31414479</v>
      </c>
      <c r="S18" s="8"/>
      <c r="T18" s="8"/>
      <c r="U18" s="8"/>
      <c r="V18" s="8"/>
      <c r="W18" s="8">
        <v>83775352</v>
      </c>
      <c r="X18" s="8">
        <v>55641839</v>
      </c>
      <c r="Y18" s="8">
        <v>28133513</v>
      </c>
      <c r="Z18" s="2">
        <v>50.56</v>
      </c>
      <c r="AA18" s="6">
        <v>74189119</v>
      </c>
    </row>
    <row r="19" spans="1:27" ht="13.5">
      <c r="A19" s="23" t="s">
        <v>44</v>
      </c>
      <c r="B19" s="29"/>
      <c r="C19" s="6">
        <v>2060535</v>
      </c>
      <c r="D19" s="6"/>
      <c r="E19" s="7"/>
      <c r="F19" s="26"/>
      <c r="G19" s="26">
        <v>15900</v>
      </c>
      <c r="H19" s="26"/>
      <c r="I19" s="26"/>
      <c r="J19" s="26">
        <v>15900</v>
      </c>
      <c r="K19" s="26">
        <v>15996</v>
      </c>
      <c r="L19" s="26">
        <v>1000</v>
      </c>
      <c r="M19" s="26"/>
      <c r="N19" s="26">
        <v>16996</v>
      </c>
      <c r="O19" s="26"/>
      <c r="P19" s="26">
        <v>17900</v>
      </c>
      <c r="Q19" s="26"/>
      <c r="R19" s="26">
        <v>17900</v>
      </c>
      <c r="S19" s="26"/>
      <c r="T19" s="26"/>
      <c r="U19" s="26"/>
      <c r="V19" s="26"/>
      <c r="W19" s="26">
        <v>50796</v>
      </c>
      <c r="X19" s="26"/>
      <c r="Y19" s="26">
        <v>50796</v>
      </c>
      <c r="Z19" s="27"/>
      <c r="AA19" s="28"/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172858004</v>
      </c>
      <c r="D21" s="33">
        <f t="shared" si="0"/>
        <v>0</v>
      </c>
      <c r="E21" s="34">
        <f t="shared" si="0"/>
        <v>0</v>
      </c>
      <c r="F21" s="35">
        <f t="shared" si="0"/>
        <v>74189119</v>
      </c>
      <c r="G21" s="35">
        <f t="shared" si="0"/>
        <v>52502416</v>
      </c>
      <c r="H21" s="35">
        <f t="shared" si="0"/>
        <v>0</v>
      </c>
      <c r="I21" s="35">
        <f t="shared" si="0"/>
        <v>0</v>
      </c>
      <c r="J21" s="35">
        <f t="shared" si="0"/>
        <v>52502416</v>
      </c>
      <c r="K21" s="35">
        <f t="shared" si="0"/>
        <v>284651</v>
      </c>
      <c r="L21" s="35">
        <f t="shared" si="0"/>
        <v>176948</v>
      </c>
      <c r="M21" s="35">
        <f t="shared" si="0"/>
        <v>0</v>
      </c>
      <c r="N21" s="35">
        <f t="shared" si="0"/>
        <v>461599</v>
      </c>
      <c r="O21" s="35">
        <f t="shared" si="0"/>
        <v>89318</v>
      </c>
      <c r="P21" s="35">
        <f t="shared" si="0"/>
        <v>304288</v>
      </c>
      <c r="Q21" s="35">
        <f t="shared" si="0"/>
        <v>31678079</v>
      </c>
      <c r="R21" s="35">
        <f t="shared" si="0"/>
        <v>32071685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85035700</v>
      </c>
      <c r="X21" s="35">
        <f t="shared" si="0"/>
        <v>55641839</v>
      </c>
      <c r="Y21" s="35">
        <f t="shared" si="0"/>
        <v>29393861</v>
      </c>
      <c r="Z21" s="36">
        <f>+IF(X21&lt;&gt;0,+(Y21/X21)*100,0)</f>
        <v>52.82690422938753</v>
      </c>
      <c r="AA21" s="33">
        <f>SUM(AA5:AA20)</f>
        <v>74189119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59299627</v>
      </c>
      <c r="D24" s="6"/>
      <c r="E24" s="7">
        <v>79841976</v>
      </c>
      <c r="F24" s="8">
        <v>81916393</v>
      </c>
      <c r="G24" s="8">
        <v>6229338</v>
      </c>
      <c r="H24" s="8"/>
      <c r="I24" s="8"/>
      <c r="J24" s="8">
        <v>6229338</v>
      </c>
      <c r="K24" s="8">
        <v>5992272</v>
      </c>
      <c r="L24" s="8">
        <v>9636730</v>
      </c>
      <c r="M24" s="8"/>
      <c r="N24" s="8">
        <v>15629002</v>
      </c>
      <c r="O24" s="8">
        <v>760</v>
      </c>
      <c r="P24" s="8">
        <v>5698591</v>
      </c>
      <c r="Q24" s="8">
        <v>5623086</v>
      </c>
      <c r="R24" s="8">
        <v>11322437</v>
      </c>
      <c r="S24" s="8"/>
      <c r="T24" s="8"/>
      <c r="U24" s="8"/>
      <c r="V24" s="8"/>
      <c r="W24" s="8">
        <v>33180777</v>
      </c>
      <c r="X24" s="8">
        <v>61462280</v>
      </c>
      <c r="Y24" s="8">
        <v>-28281503</v>
      </c>
      <c r="Z24" s="2">
        <v>-46.01</v>
      </c>
      <c r="AA24" s="6">
        <v>81916393</v>
      </c>
    </row>
    <row r="25" spans="1:27" ht="13.5">
      <c r="A25" s="25" t="s">
        <v>49</v>
      </c>
      <c r="B25" s="24"/>
      <c r="C25" s="6">
        <v>11178687</v>
      </c>
      <c r="D25" s="6"/>
      <c r="E25" s="7">
        <v>12463200</v>
      </c>
      <c r="F25" s="8">
        <v>12463194</v>
      </c>
      <c r="G25" s="8">
        <v>810763</v>
      </c>
      <c r="H25" s="8"/>
      <c r="I25" s="8"/>
      <c r="J25" s="8">
        <v>810763</v>
      </c>
      <c r="K25" s="8">
        <v>891224</v>
      </c>
      <c r="L25" s="8">
        <v>890925</v>
      </c>
      <c r="M25" s="8"/>
      <c r="N25" s="8">
        <v>1782149</v>
      </c>
      <c r="O25" s="8"/>
      <c r="P25" s="8">
        <v>890925</v>
      </c>
      <c r="Q25" s="8">
        <v>892174</v>
      </c>
      <c r="R25" s="8">
        <v>1783099</v>
      </c>
      <c r="S25" s="8"/>
      <c r="T25" s="8"/>
      <c r="U25" s="8"/>
      <c r="V25" s="8"/>
      <c r="W25" s="8">
        <v>4376011</v>
      </c>
      <c r="X25" s="8">
        <v>9347384</v>
      </c>
      <c r="Y25" s="8">
        <v>-4971373</v>
      </c>
      <c r="Z25" s="2">
        <v>-53.18</v>
      </c>
      <c r="AA25" s="6">
        <v>12463194</v>
      </c>
    </row>
    <row r="26" spans="1:27" ht="13.5">
      <c r="A26" s="25" t="s">
        <v>50</v>
      </c>
      <c r="B26" s="24"/>
      <c r="C26" s="6">
        <v>2610264</v>
      </c>
      <c r="D26" s="6"/>
      <c r="E26" s="7">
        <v>4200000</v>
      </c>
      <c r="F26" s="8">
        <v>4200000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3150000</v>
      </c>
      <c r="Y26" s="8">
        <v>-3150000</v>
      </c>
      <c r="Z26" s="2">
        <v>-100</v>
      </c>
      <c r="AA26" s="6">
        <v>4200000</v>
      </c>
    </row>
    <row r="27" spans="1:27" ht="13.5">
      <c r="A27" s="25" t="s">
        <v>51</v>
      </c>
      <c r="B27" s="24"/>
      <c r="C27" s="6">
        <v>11368259</v>
      </c>
      <c r="D27" s="6"/>
      <c r="E27" s="7">
        <v>12500000</v>
      </c>
      <c r="F27" s="8">
        <v>12500000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9375003</v>
      </c>
      <c r="Y27" s="8">
        <v>-9375003</v>
      </c>
      <c r="Z27" s="2">
        <v>-100</v>
      </c>
      <c r="AA27" s="6">
        <v>12500000</v>
      </c>
    </row>
    <row r="28" spans="1:27" ht="13.5">
      <c r="A28" s="25" t="s">
        <v>52</v>
      </c>
      <c r="B28" s="24"/>
      <c r="C28" s="6">
        <v>934296</v>
      </c>
      <c r="D28" s="6"/>
      <c r="E28" s="7">
        <v>60000</v>
      </c>
      <c r="F28" s="8">
        <v>60000</v>
      </c>
      <c r="G28" s="8">
        <v>22</v>
      </c>
      <c r="H28" s="8"/>
      <c r="I28" s="8"/>
      <c r="J28" s="8">
        <v>22</v>
      </c>
      <c r="K28" s="8">
        <v>22989</v>
      </c>
      <c r="L28" s="8">
        <v>9584</v>
      </c>
      <c r="M28" s="8"/>
      <c r="N28" s="8">
        <v>32573</v>
      </c>
      <c r="O28" s="8"/>
      <c r="P28" s="8">
        <v>986</v>
      </c>
      <c r="Q28" s="8">
        <v>1175</v>
      </c>
      <c r="R28" s="8">
        <v>2161</v>
      </c>
      <c r="S28" s="8"/>
      <c r="T28" s="8"/>
      <c r="U28" s="8"/>
      <c r="V28" s="8"/>
      <c r="W28" s="8">
        <v>34756</v>
      </c>
      <c r="X28" s="8">
        <v>45000</v>
      </c>
      <c r="Y28" s="8">
        <v>-10244</v>
      </c>
      <c r="Z28" s="2">
        <v>-22.76</v>
      </c>
      <c r="AA28" s="6">
        <v>60000</v>
      </c>
    </row>
    <row r="29" spans="1:27" ht="13.5">
      <c r="A29" s="25" t="s">
        <v>53</v>
      </c>
      <c r="B29" s="24"/>
      <c r="C29" s="6">
        <v>2878796</v>
      </c>
      <c r="D29" s="6"/>
      <c r="E29" s="7">
        <v>3000000</v>
      </c>
      <c r="F29" s="8">
        <v>2400000</v>
      </c>
      <c r="G29" s="8"/>
      <c r="H29" s="8"/>
      <c r="I29" s="8"/>
      <c r="J29" s="8"/>
      <c r="K29" s="8"/>
      <c r="L29" s="8">
        <v>1135707</v>
      </c>
      <c r="M29" s="8"/>
      <c r="N29" s="8">
        <v>1135707</v>
      </c>
      <c r="O29" s="8">
        <v>380819</v>
      </c>
      <c r="P29" s="8">
        <v>376728</v>
      </c>
      <c r="Q29" s="8">
        <v>382463</v>
      </c>
      <c r="R29" s="8">
        <v>1140010</v>
      </c>
      <c r="S29" s="8"/>
      <c r="T29" s="8"/>
      <c r="U29" s="8"/>
      <c r="V29" s="8"/>
      <c r="W29" s="8">
        <v>2275717</v>
      </c>
      <c r="X29" s="8">
        <v>1800000</v>
      </c>
      <c r="Y29" s="8">
        <v>475717</v>
      </c>
      <c r="Z29" s="2">
        <v>26.43</v>
      </c>
      <c r="AA29" s="6">
        <v>2400000</v>
      </c>
    </row>
    <row r="30" spans="1:27" ht="13.5">
      <c r="A30" s="25" t="s">
        <v>54</v>
      </c>
      <c r="B30" s="24"/>
      <c r="C30" s="6">
        <v>118520</v>
      </c>
      <c r="D30" s="6"/>
      <c r="E30" s="7">
        <v>90000</v>
      </c>
      <c r="F30" s="8">
        <v>335000</v>
      </c>
      <c r="G30" s="8"/>
      <c r="H30" s="8"/>
      <c r="I30" s="8"/>
      <c r="J30" s="8"/>
      <c r="K30" s="8"/>
      <c r="L30" s="8">
        <v>8400</v>
      </c>
      <c r="M30" s="8"/>
      <c r="N30" s="8">
        <v>8400</v>
      </c>
      <c r="O30" s="8"/>
      <c r="P30" s="8">
        <v>8337</v>
      </c>
      <c r="Q30" s="8"/>
      <c r="R30" s="8">
        <v>8337</v>
      </c>
      <c r="S30" s="8"/>
      <c r="T30" s="8"/>
      <c r="U30" s="8"/>
      <c r="V30" s="8"/>
      <c r="W30" s="8">
        <v>16737</v>
      </c>
      <c r="X30" s="8">
        <v>251257</v>
      </c>
      <c r="Y30" s="8">
        <v>-234520</v>
      </c>
      <c r="Z30" s="2">
        <v>-93.34</v>
      </c>
      <c r="AA30" s="6">
        <v>335000</v>
      </c>
    </row>
    <row r="31" spans="1:27" ht="13.5">
      <c r="A31" s="25" t="s">
        <v>55</v>
      </c>
      <c r="B31" s="24"/>
      <c r="C31" s="6">
        <v>26242081</v>
      </c>
      <c r="D31" s="6"/>
      <c r="E31" s="7">
        <v>16937000</v>
      </c>
      <c r="F31" s="8">
        <v>9281000</v>
      </c>
      <c r="G31" s="8">
        <v>2023395</v>
      </c>
      <c r="H31" s="8"/>
      <c r="I31" s="8"/>
      <c r="J31" s="8">
        <v>2023395</v>
      </c>
      <c r="K31" s="8">
        <v>1000742</v>
      </c>
      <c r="L31" s="8">
        <v>1130091</v>
      </c>
      <c r="M31" s="8"/>
      <c r="N31" s="8">
        <v>2130833</v>
      </c>
      <c r="O31" s="8">
        <v>113725</v>
      </c>
      <c r="P31" s="8">
        <v>926683</v>
      </c>
      <c r="Q31" s="8">
        <v>990895</v>
      </c>
      <c r="R31" s="8">
        <v>2031303</v>
      </c>
      <c r="S31" s="8"/>
      <c r="T31" s="8"/>
      <c r="U31" s="8"/>
      <c r="V31" s="8"/>
      <c r="W31" s="8">
        <v>6185531</v>
      </c>
      <c r="X31" s="8">
        <v>6968288</v>
      </c>
      <c r="Y31" s="8">
        <v>-782757</v>
      </c>
      <c r="Z31" s="2">
        <v>-11.23</v>
      </c>
      <c r="AA31" s="6">
        <v>9281000</v>
      </c>
    </row>
    <row r="32" spans="1:27" ht="13.5">
      <c r="A32" s="25" t="s">
        <v>43</v>
      </c>
      <c r="B32" s="24"/>
      <c r="C32" s="6">
        <v>1671702</v>
      </c>
      <c r="D32" s="6"/>
      <c r="E32" s="7">
        <v>2091000</v>
      </c>
      <c r="F32" s="8">
        <v>1917966</v>
      </c>
      <c r="G32" s="8">
        <v>236167</v>
      </c>
      <c r="H32" s="8"/>
      <c r="I32" s="8"/>
      <c r="J32" s="8">
        <v>236167</v>
      </c>
      <c r="K32" s="8">
        <v>1238160</v>
      </c>
      <c r="L32" s="8">
        <v>248856</v>
      </c>
      <c r="M32" s="8"/>
      <c r="N32" s="8">
        <v>1487016</v>
      </c>
      <c r="O32" s="8"/>
      <c r="P32" s="8">
        <v>241920</v>
      </c>
      <c r="Q32" s="8">
        <v>713586</v>
      </c>
      <c r="R32" s="8">
        <v>955506</v>
      </c>
      <c r="S32" s="8"/>
      <c r="T32" s="8"/>
      <c r="U32" s="8"/>
      <c r="V32" s="8"/>
      <c r="W32" s="8">
        <v>2678689</v>
      </c>
      <c r="X32" s="8">
        <v>1438470</v>
      </c>
      <c r="Y32" s="8">
        <v>1240219</v>
      </c>
      <c r="Z32" s="2">
        <v>86.22</v>
      </c>
      <c r="AA32" s="6">
        <v>1917966</v>
      </c>
    </row>
    <row r="33" spans="1:27" ht="13.5">
      <c r="A33" s="25" t="s">
        <v>56</v>
      </c>
      <c r="B33" s="24"/>
      <c r="C33" s="6">
        <v>21588880</v>
      </c>
      <c r="D33" s="6"/>
      <c r="E33" s="7">
        <v>24328169</v>
      </c>
      <c r="F33" s="8">
        <v>22914740</v>
      </c>
      <c r="G33" s="8">
        <v>3136329</v>
      </c>
      <c r="H33" s="8"/>
      <c r="I33" s="8"/>
      <c r="J33" s="8">
        <v>3136329</v>
      </c>
      <c r="K33" s="8">
        <v>1691579</v>
      </c>
      <c r="L33" s="8">
        <v>2975997</v>
      </c>
      <c r="M33" s="8"/>
      <c r="N33" s="8">
        <v>4667576</v>
      </c>
      <c r="O33" s="8">
        <v>298361</v>
      </c>
      <c r="P33" s="8">
        <v>575595</v>
      </c>
      <c r="Q33" s="8">
        <v>2166323</v>
      </c>
      <c r="R33" s="8">
        <v>3040279</v>
      </c>
      <c r="S33" s="8"/>
      <c r="T33" s="8"/>
      <c r="U33" s="8"/>
      <c r="V33" s="8"/>
      <c r="W33" s="8">
        <v>10844184</v>
      </c>
      <c r="X33" s="8">
        <v>17273509</v>
      </c>
      <c r="Y33" s="8">
        <v>-6429325</v>
      </c>
      <c r="Z33" s="2">
        <v>-37.22</v>
      </c>
      <c r="AA33" s="6">
        <v>22914740</v>
      </c>
    </row>
    <row r="34" spans="1:27" ht="13.5">
      <c r="A34" s="23" t="s">
        <v>57</v>
      </c>
      <c r="B34" s="29"/>
      <c r="C34" s="6">
        <v>62815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137953927</v>
      </c>
      <c r="D35" s="33">
        <f>SUM(D24:D34)</f>
        <v>0</v>
      </c>
      <c r="E35" s="34">
        <f t="shared" si="1"/>
        <v>155511345</v>
      </c>
      <c r="F35" s="35">
        <f t="shared" si="1"/>
        <v>147988293</v>
      </c>
      <c r="G35" s="35">
        <f t="shared" si="1"/>
        <v>12436014</v>
      </c>
      <c r="H35" s="35">
        <f t="shared" si="1"/>
        <v>0</v>
      </c>
      <c r="I35" s="35">
        <f t="shared" si="1"/>
        <v>0</v>
      </c>
      <c r="J35" s="35">
        <f t="shared" si="1"/>
        <v>12436014</v>
      </c>
      <c r="K35" s="35">
        <f t="shared" si="1"/>
        <v>10836966</v>
      </c>
      <c r="L35" s="35">
        <f t="shared" si="1"/>
        <v>16036290</v>
      </c>
      <c r="M35" s="35">
        <f t="shared" si="1"/>
        <v>0</v>
      </c>
      <c r="N35" s="35">
        <f t="shared" si="1"/>
        <v>26873256</v>
      </c>
      <c r="O35" s="35">
        <f t="shared" si="1"/>
        <v>793665</v>
      </c>
      <c r="P35" s="35">
        <f t="shared" si="1"/>
        <v>8719765</v>
      </c>
      <c r="Q35" s="35">
        <f t="shared" si="1"/>
        <v>10769702</v>
      </c>
      <c r="R35" s="35">
        <f t="shared" si="1"/>
        <v>20283132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59592402</v>
      </c>
      <c r="X35" s="35">
        <f t="shared" si="1"/>
        <v>111111191</v>
      </c>
      <c r="Y35" s="35">
        <f t="shared" si="1"/>
        <v>-51518789</v>
      </c>
      <c r="Z35" s="36">
        <f>+IF(X35&lt;&gt;0,+(Y35/X35)*100,0)</f>
        <v>-46.36687676221561</v>
      </c>
      <c r="AA35" s="33">
        <f>SUM(AA24:AA34)</f>
        <v>147988293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34904077</v>
      </c>
      <c r="D37" s="46">
        <f>+D21-D35</f>
        <v>0</v>
      </c>
      <c r="E37" s="47">
        <f t="shared" si="2"/>
        <v>-155511345</v>
      </c>
      <c r="F37" s="48">
        <f t="shared" si="2"/>
        <v>-73799174</v>
      </c>
      <c r="G37" s="48">
        <f t="shared" si="2"/>
        <v>40066402</v>
      </c>
      <c r="H37" s="48">
        <f t="shared" si="2"/>
        <v>0</v>
      </c>
      <c r="I37" s="48">
        <f t="shared" si="2"/>
        <v>0</v>
      </c>
      <c r="J37" s="48">
        <f t="shared" si="2"/>
        <v>40066402</v>
      </c>
      <c r="K37" s="48">
        <f t="shared" si="2"/>
        <v>-10552315</v>
      </c>
      <c r="L37" s="48">
        <f t="shared" si="2"/>
        <v>-15859342</v>
      </c>
      <c r="M37" s="48">
        <f t="shared" si="2"/>
        <v>0</v>
      </c>
      <c r="N37" s="48">
        <f t="shared" si="2"/>
        <v>-26411657</v>
      </c>
      <c r="O37" s="48">
        <f t="shared" si="2"/>
        <v>-704347</v>
      </c>
      <c r="P37" s="48">
        <f t="shared" si="2"/>
        <v>-8415477</v>
      </c>
      <c r="Q37" s="48">
        <f t="shared" si="2"/>
        <v>20908377</v>
      </c>
      <c r="R37" s="48">
        <f t="shared" si="2"/>
        <v>11788553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25443298</v>
      </c>
      <c r="X37" s="48">
        <f>IF(F21=F35,0,X21-X35)</f>
        <v>-55469352</v>
      </c>
      <c r="Y37" s="48">
        <f t="shared" si="2"/>
        <v>80912650</v>
      </c>
      <c r="Z37" s="49">
        <f>+IF(X37&lt;&gt;0,+(Y37/X37)*100,0)</f>
        <v>-145.8691098464608</v>
      </c>
      <c r="AA37" s="46">
        <f>+AA21-AA35</f>
        <v>-73799174</v>
      </c>
    </row>
    <row r="38" spans="1:27" ht="22.5" customHeight="1">
      <c r="A38" s="50" t="s">
        <v>60</v>
      </c>
      <c r="B38" s="29"/>
      <c r="C38" s="6"/>
      <c r="D38" s="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2"/>
      <c r="AA38" s="6"/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>
        <v>143617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35047694</v>
      </c>
      <c r="D41" s="56">
        <f>SUM(D37:D40)</f>
        <v>0</v>
      </c>
      <c r="E41" s="57">
        <f t="shared" si="3"/>
        <v>-155511345</v>
      </c>
      <c r="F41" s="58">
        <f t="shared" si="3"/>
        <v>-73799174</v>
      </c>
      <c r="G41" s="58">
        <f t="shared" si="3"/>
        <v>40066402</v>
      </c>
      <c r="H41" s="58">
        <f t="shared" si="3"/>
        <v>0</v>
      </c>
      <c r="I41" s="58">
        <f t="shared" si="3"/>
        <v>0</v>
      </c>
      <c r="J41" s="58">
        <f t="shared" si="3"/>
        <v>40066402</v>
      </c>
      <c r="K41" s="58">
        <f t="shared" si="3"/>
        <v>-10552315</v>
      </c>
      <c r="L41" s="58">
        <f t="shared" si="3"/>
        <v>-15859342</v>
      </c>
      <c r="M41" s="58">
        <f t="shared" si="3"/>
        <v>0</v>
      </c>
      <c r="N41" s="58">
        <f t="shared" si="3"/>
        <v>-26411657</v>
      </c>
      <c r="O41" s="58">
        <f t="shared" si="3"/>
        <v>-704347</v>
      </c>
      <c r="P41" s="58">
        <f t="shared" si="3"/>
        <v>-8415477</v>
      </c>
      <c r="Q41" s="58">
        <f t="shared" si="3"/>
        <v>20908377</v>
      </c>
      <c r="R41" s="58">
        <f t="shared" si="3"/>
        <v>11788553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25443298</v>
      </c>
      <c r="X41" s="58">
        <f t="shared" si="3"/>
        <v>-55469352</v>
      </c>
      <c r="Y41" s="58">
        <f t="shared" si="3"/>
        <v>80912650</v>
      </c>
      <c r="Z41" s="59">
        <f>+IF(X41&lt;&gt;0,+(Y41/X41)*100,0)</f>
        <v>-145.8691098464608</v>
      </c>
      <c r="AA41" s="56">
        <f>SUM(AA37:AA40)</f>
        <v>-73799174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35047694</v>
      </c>
      <c r="D43" s="64">
        <f>+D41-D42</f>
        <v>0</v>
      </c>
      <c r="E43" s="65">
        <f t="shared" si="4"/>
        <v>-155511345</v>
      </c>
      <c r="F43" s="66">
        <f t="shared" si="4"/>
        <v>-73799174</v>
      </c>
      <c r="G43" s="66">
        <f t="shared" si="4"/>
        <v>40066402</v>
      </c>
      <c r="H43" s="66">
        <f t="shared" si="4"/>
        <v>0</v>
      </c>
      <c r="I43" s="66">
        <f t="shared" si="4"/>
        <v>0</v>
      </c>
      <c r="J43" s="66">
        <f t="shared" si="4"/>
        <v>40066402</v>
      </c>
      <c r="K43" s="66">
        <f t="shared" si="4"/>
        <v>-10552315</v>
      </c>
      <c r="L43" s="66">
        <f t="shared" si="4"/>
        <v>-15859342</v>
      </c>
      <c r="M43" s="66">
        <f t="shared" si="4"/>
        <v>0</v>
      </c>
      <c r="N43" s="66">
        <f t="shared" si="4"/>
        <v>-26411657</v>
      </c>
      <c r="O43" s="66">
        <f t="shared" si="4"/>
        <v>-704347</v>
      </c>
      <c r="P43" s="66">
        <f t="shared" si="4"/>
        <v>-8415477</v>
      </c>
      <c r="Q43" s="66">
        <f t="shared" si="4"/>
        <v>20908377</v>
      </c>
      <c r="R43" s="66">
        <f t="shared" si="4"/>
        <v>11788553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25443298</v>
      </c>
      <c r="X43" s="66">
        <f t="shared" si="4"/>
        <v>-55469352</v>
      </c>
      <c r="Y43" s="66">
        <f t="shared" si="4"/>
        <v>80912650</v>
      </c>
      <c r="Z43" s="67">
        <f>+IF(X43&lt;&gt;0,+(Y43/X43)*100,0)</f>
        <v>-145.8691098464608</v>
      </c>
      <c r="AA43" s="64">
        <f>+AA41-AA42</f>
        <v>-73799174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35047694</v>
      </c>
      <c r="D45" s="56">
        <f>SUM(D43:D44)</f>
        <v>0</v>
      </c>
      <c r="E45" s="57">
        <f t="shared" si="5"/>
        <v>-155511345</v>
      </c>
      <c r="F45" s="58">
        <f t="shared" si="5"/>
        <v>-73799174</v>
      </c>
      <c r="G45" s="58">
        <f t="shared" si="5"/>
        <v>40066402</v>
      </c>
      <c r="H45" s="58">
        <f t="shared" si="5"/>
        <v>0</v>
      </c>
      <c r="I45" s="58">
        <f t="shared" si="5"/>
        <v>0</v>
      </c>
      <c r="J45" s="58">
        <f t="shared" si="5"/>
        <v>40066402</v>
      </c>
      <c r="K45" s="58">
        <f t="shared" si="5"/>
        <v>-10552315</v>
      </c>
      <c r="L45" s="58">
        <f t="shared" si="5"/>
        <v>-15859342</v>
      </c>
      <c r="M45" s="58">
        <f t="shared" si="5"/>
        <v>0</v>
      </c>
      <c r="N45" s="58">
        <f t="shared" si="5"/>
        <v>-26411657</v>
      </c>
      <c r="O45" s="58">
        <f t="shared" si="5"/>
        <v>-704347</v>
      </c>
      <c r="P45" s="58">
        <f t="shared" si="5"/>
        <v>-8415477</v>
      </c>
      <c r="Q45" s="58">
        <f t="shared" si="5"/>
        <v>20908377</v>
      </c>
      <c r="R45" s="58">
        <f t="shared" si="5"/>
        <v>11788553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25443298</v>
      </c>
      <c r="X45" s="58">
        <f t="shared" si="5"/>
        <v>-55469352</v>
      </c>
      <c r="Y45" s="58">
        <f t="shared" si="5"/>
        <v>80912650</v>
      </c>
      <c r="Z45" s="59">
        <f>+IF(X45&lt;&gt;0,+(Y45/X45)*100,0)</f>
        <v>-145.8691098464608</v>
      </c>
      <c r="AA45" s="56">
        <f>SUM(AA43:AA44)</f>
        <v>-73799174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35047694</v>
      </c>
      <c r="D47" s="71">
        <f>SUM(D45:D46)</f>
        <v>0</v>
      </c>
      <c r="E47" s="72">
        <f t="shared" si="6"/>
        <v>-155511345</v>
      </c>
      <c r="F47" s="73">
        <f t="shared" si="6"/>
        <v>-73799174</v>
      </c>
      <c r="G47" s="73">
        <f t="shared" si="6"/>
        <v>40066402</v>
      </c>
      <c r="H47" s="74">
        <f t="shared" si="6"/>
        <v>0</v>
      </c>
      <c r="I47" s="74">
        <f t="shared" si="6"/>
        <v>0</v>
      </c>
      <c r="J47" s="74">
        <f t="shared" si="6"/>
        <v>40066402</v>
      </c>
      <c r="K47" s="74">
        <f t="shared" si="6"/>
        <v>-10552315</v>
      </c>
      <c r="L47" s="74">
        <f t="shared" si="6"/>
        <v>-15859342</v>
      </c>
      <c r="M47" s="73">
        <f t="shared" si="6"/>
        <v>0</v>
      </c>
      <c r="N47" s="73">
        <f t="shared" si="6"/>
        <v>-26411657</v>
      </c>
      <c r="O47" s="74">
        <f t="shared" si="6"/>
        <v>-704347</v>
      </c>
      <c r="P47" s="74">
        <f t="shared" si="6"/>
        <v>-8415477</v>
      </c>
      <c r="Q47" s="74">
        <f t="shared" si="6"/>
        <v>20908377</v>
      </c>
      <c r="R47" s="74">
        <f t="shared" si="6"/>
        <v>11788553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25443298</v>
      </c>
      <c r="X47" s="74">
        <f t="shared" si="6"/>
        <v>-55469352</v>
      </c>
      <c r="Y47" s="74">
        <f t="shared" si="6"/>
        <v>80912650</v>
      </c>
      <c r="Z47" s="75">
        <f>+IF(X47&lt;&gt;0,+(Y47/X47)*100,0)</f>
        <v>-145.8691098464608</v>
      </c>
      <c r="AA47" s="76">
        <f>SUM(AA45:AA46)</f>
        <v>-73799174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18959088</v>
      </c>
      <c r="D5" s="6"/>
      <c r="E5" s="7">
        <v>17012434</v>
      </c>
      <c r="F5" s="8">
        <v>17012434</v>
      </c>
      <c r="G5" s="8">
        <v>1794114</v>
      </c>
      <c r="H5" s="8">
        <v>1794114</v>
      </c>
      <c r="I5" s="8">
        <v>1794114</v>
      </c>
      <c r="J5" s="8">
        <v>5382342</v>
      </c>
      <c r="K5" s="8">
        <v>1795849</v>
      </c>
      <c r="L5" s="8">
        <v>1794114</v>
      </c>
      <c r="M5" s="8">
        <v>1792937</v>
      </c>
      <c r="N5" s="8">
        <v>5382900</v>
      </c>
      <c r="O5" s="8">
        <v>1794098</v>
      </c>
      <c r="P5" s="8">
        <v>1794098</v>
      </c>
      <c r="Q5" s="8">
        <v>1772298</v>
      </c>
      <c r="R5" s="8">
        <v>5360494</v>
      </c>
      <c r="S5" s="8"/>
      <c r="T5" s="8"/>
      <c r="U5" s="8"/>
      <c r="V5" s="8"/>
      <c r="W5" s="8">
        <v>16125736</v>
      </c>
      <c r="X5" s="8">
        <v>12759309</v>
      </c>
      <c r="Y5" s="8">
        <v>3366427</v>
      </c>
      <c r="Z5" s="2">
        <v>26.38</v>
      </c>
      <c r="AA5" s="6">
        <v>17012434</v>
      </c>
    </row>
    <row r="6" spans="1:27" ht="13.5">
      <c r="A6" s="23" t="s">
        <v>32</v>
      </c>
      <c r="B6" s="24"/>
      <c r="C6" s="6">
        <v>37605131</v>
      </c>
      <c r="D6" s="6"/>
      <c r="E6" s="7">
        <v>31440706</v>
      </c>
      <c r="F6" s="8">
        <v>31440706</v>
      </c>
      <c r="G6" s="8">
        <v>635868</v>
      </c>
      <c r="H6" s="8">
        <v>4156125</v>
      </c>
      <c r="I6" s="8">
        <v>4652087</v>
      </c>
      <c r="J6" s="8">
        <v>9444080</v>
      </c>
      <c r="K6" s="8">
        <v>2883942</v>
      </c>
      <c r="L6" s="8">
        <v>4637725</v>
      </c>
      <c r="M6" s="8">
        <v>1604977</v>
      </c>
      <c r="N6" s="8">
        <v>9126644</v>
      </c>
      <c r="O6" s="8">
        <v>4704508</v>
      </c>
      <c r="P6" s="8">
        <v>5994477</v>
      </c>
      <c r="Q6" s="8">
        <v>3611980</v>
      </c>
      <c r="R6" s="8">
        <v>14310965</v>
      </c>
      <c r="S6" s="8"/>
      <c r="T6" s="8"/>
      <c r="U6" s="8"/>
      <c r="V6" s="8"/>
      <c r="W6" s="8">
        <v>32881689</v>
      </c>
      <c r="X6" s="8">
        <v>23580549</v>
      </c>
      <c r="Y6" s="8">
        <v>9301140</v>
      </c>
      <c r="Z6" s="2">
        <v>39.44</v>
      </c>
      <c r="AA6" s="6">
        <v>31440706</v>
      </c>
    </row>
    <row r="7" spans="1:27" ht="13.5">
      <c r="A7" s="25" t="s">
        <v>33</v>
      </c>
      <c r="B7" s="24"/>
      <c r="C7" s="6">
        <v>5326122</v>
      </c>
      <c r="D7" s="6"/>
      <c r="E7" s="7">
        <v>5234334</v>
      </c>
      <c r="F7" s="8">
        <v>5234334</v>
      </c>
      <c r="G7" s="8">
        <v>605272</v>
      </c>
      <c r="H7" s="8">
        <v>541128</v>
      </c>
      <c r="I7" s="8">
        <v>805624</v>
      </c>
      <c r="J7" s="8">
        <v>1952024</v>
      </c>
      <c r="K7" s="8">
        <v>1171202</v>
      </c>
      <c r="L7" s="8">
        <v>-213645</v>
      </c>
      <c r="M7" s="8">
        <v>760811</v>
      </c>
      <c r="N7" s="8">
        <v>1718368</v>
      </c>
      <c r="O7" s="8">
        <v>241973</v>
      </c>
      <c r="P7" s="8">
        <v>496045</v>
      </c>
      <c r="Q7" s="8">
        <v>1397579</v>
      </c>
      <c r="R7" s="8">
        <v>2135597</v>
      </c>
      <c r="S7" s="8"/>
      <c r="T7" s="8"/>
      <c r="U7" s="8"/>
      <c r="V7" s="8"/>
      <c r="W7" s="8">
        <v>5805989</v>
      </c>
      <c r="X7" s="8">
        <v>3925746</v>
      </c>
      <c r="Y7" s="8">
        <v>1880243</v>
      </c>
      <c r="Z7" s="2">
        <v>47.9</v>
      </c>
      <c r="AA7" s="6">
        <v>5234334</v>
      </c>
    </row>
    <row r="8" spans="1:27" ht="13.5">
      <c r="A8" s="25" t="s">
        <v>34</v>
      </c>
      <c r="B8" s="24"/>
      <c r="C8" s="6">
        <v>10737516</v>
      </c>
      <c r="D8" s="6"/>
      <c r="E8" s="7">
        <v>9172909</v>
      </c>
      <c r="F8" s="8">
        <v>9172909</v>
      </c>
      <c r="G8" s="8">
        <v>982228</v>
      </c>
      <c r="H8" s="8">
        <v>982228</v>
      </c>
      <c r="I8" s="8">
        <v>982228</v>
      </c>
      <c r="J8" s="8">
        <v>2946684</v>
      </c>
      <c r="K8" s="8">
        <v>982191</v>
      </c>
      <c r="L8" s="8">
        <v>982191</v>
      </c>
      <c r="M8" s="8">
        <v>982191</v>
      </c>
      <c r="N8" s="8">
        <v>2946573</v>
      </c>
      <c r="O8" s="8">
        <v>987852</v>
      </c>
      <c r="P8" s="8">
        <v>982228</v>
      </c>
      <c r="Q8" s="8">
        <v>982228</v>
      </c>
      <c r="R8" s="8">
        <v>2952308</v>
      </c>
      <c r="S8" s="8"/>
      <c r="T8" s="8"/>
      <c r="U8" s="8"/>
      <c r="V8" s="8"/>
      <c r="W8" s="8">
        <v>8845565</v>
      </c>
      <c r="X8" s="8">
        <v>6879681</v>
      </c>
      <c r="Y8" s="8">
        <v>1965884</v>
      </c>
      <c r="Z8" s="2">
        <v>28.58</v>
      </c>
      <c r="AA8" s="6">
        <v>9172909</v>
      </c>
    </row>
    <row r="9" spans="1:27" ht="13.5">
      <c r="A9" s="25" t="s">
        <v>35</v>
      </c>
      <c r="B9" s="24"/>
      <c r="C9" s="6">
        <v>10526919</v>
      </c>
      <c r="D9" s="6"/>
      <c r="E9" s="7">
        <v>8299577</v>
      </c>
      <c r="F9" s="8">
        <v>8299577</v>
      </c>
      <c r="G9" s="8">
        <v>930163</v>
      </c>
      <c r="H9" s="8">
        <v>930163</v>
      </c>
      <c r="I9" s="8">
        <v>930163</v>
      </c>
      <c r="J9" s="8">
        <v>2790489</v>
      </c>
      <c r="K9" s="8">
        <v>930028</v>
      </c>
      <c r="L9" s="8">
        <v>930028</v>
      </c>
      <c r="M9" s="8">
        <v>930028</v>
      </c>
      <c r="N9" s="8">
        <v>2790084</v>
      </c>
      <c r="O9" s="8">
        <v>900759</v>
      </c>
      <c r="P9" s="8">
        <v>930163</v>
      </c>
      <c r="Q9" s="8">
        <v>930163</v>
      </c>
      <c r="R9" s="8">
        <v>2761085</v>
      </c>
      <c r="S9" s="8"/>
      <c r="T9" s="8"/>
      <c r="U9" s="8"/>
      <c r="V9" s="8"/>
      <c r="W9" s="8">
        <v>8341658</v>
      </c>
      <c r="X9" s="8">
        <v>6224679</v>
      </c>
      <c r="Y9" s="8">
        <v>2116979</v>
      </c>
      <c r="Z9" s="2">
        <v>34.01</v>
      </c>
      <c r="AA9" s="6">
        <v>8299577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151261</v>
      </c>
      <c r="D11" s="6"/>
      <c r="E11" s="7">
        <v>416170</v>
      </c>
      <c r="F11" s="8">
        <v>416170</v>
      </c>
      <c r="G11" s="8"/>
      <c r="H11" s="8"/>
      <c r="I11" s="8">
        <v>20588</v>
      </c>
      <c r="J11" s="8">
        <v>20588</v>
      </c>
      <c r="K11" s="8"/>
      <c r="L11" s="8">
        <v>9451</v>
      </c>
      <c r="M11" s="8"/>
      <c r="N11" s="8">
        <v>9451</v>
      </c>
      <c r="O11" s="8">
        <v>28507</v>
      </c>
      <c r="P11" s="8">
        <v>3351</v>
      </c>
      <c r="Q11" s="8"/>
      <c r="R11" s="8">
        <v>31858</v>
      </c>
      <c r="S11" s="8"/>
      <c r="T11" s="8"/>
      <c r="U11" s="8"/>
      <c r="V11" s="8"/>
      <c r="W11" s="8">
        <v>61897</v>
      </c>
      <c r="X11" s="8">
        <v>312129</v>
      </c>
      <c r="Y11" s="8">
        <v>-250232</v>
      </c>
      <c r="Z11" s="2">
        <v>-80.17</v>
      </c>
      <c r="AA11" s="6">
        <v>416170</v>
      </c>
    </row>
    <row r="12" spans="1:27" ht="13.5">
      <c r="A12" s="25" t="s">
        <v>37</v>
      </c>
      <c r="B12" s="29"/>
      <c r="C12" s="6">
        <v>133641</v>
      </c>
      <c r="D12" s="6"/>
      <c r="E12" s="7">
        <v>118285</v>
      </c>
      <c r="F12" s="8">
        <v>118285</v>
      </c>
      <c r="G12" s="8"/>
      <c r="H12" s="8"/>
      <c r="I12" s="8">
        <v>20810</v>
      </c>
      <c r="J12" s="8">
        <v>20810</v>
      </c>
      <c r="K12" s="8"/>
      <c r="L12" s="8">
        <v>87254</v>
      </c>
      <c r="M12" s="8"/>
      <c r="N12" s="8">
        <v>87254</v>
      </c>
      <c r="O12" s="8">
        <v>15394</v>
      </c>
      <c r="P12" s="8">
        <v>10269</v>
      </c>
      <c r="Q12" s="8"/>
      <c r="R12" s="8">
        <v>25663</v>
      </c>
      <c r="S12" s="8"/>
      <c r="T12" s="8"/>
      <c r="U12" s="8"/>
      <c r="V12" s="8"/>
      <c r="W12" s="8">
        <v>133727</v>
      </c>
      <c r="X12" s="8">
        <v>88713</v>
      </c>
      <c r="Y12" s="8">
        <v>45014</v>
      </c>
      <c r="Z12" s="2">
        <v>50.74</v>
      </c>
      <c r="AA12" s="6">
        <v>118285</v>
      </c>
    </row>
    <row r="13" spans="1:27" ht="13.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3.5">
      <c r="A14" s="23" t="s">
        <v>39</v>
      </c>
      <c r="B14" s="29"/>
      <c r="C14" s="6">
        <v>29975</v>
      </c>
      <c r="D14" s="6"/>
      <c r="E14" s="7">
        <v>21216</v>
      </c>
      <c r="F14" s="8">
        <v>21216</v>
      </c>
      <c r="G14" s="8"/>
      <c r="H14" s="8"/>
      <c r="I14" s="8"/>
      <c r="J14" s="8"/>
      <c r="K14" s="8"/>
      <c r="L14" s="8">
        <v>3666</v>
      </c>
      <c r="M14" s="8"/>
      <c r="N14" s="8">
        <v>3666</v>
      </c>
      <c r="O14" s="8"/>
      <c r="P14" s="8"/>
      <c r="Q14" s="8"/>
      <c r="R14" s="8"/>
      <c r="S14" s="8"/>
      <c r="T14" s="8"/>
      <c r="U14" s="8"/>
      <c r="V14" s="8"/>
      <c r="W14" s="8">
        <v>3666</v>
      </c>
      <c r="X14" s="8">
        <v>15912</v>
      </c>
      <c r="Y14" s="8">
        <v>-12246</v>
      </c>
      <c r="Z14" s="2">
        <v>-76.96</v>
      </c>
      <c r="AA14" s="6">
        <v>21216</v>
      </c>
    </row>
    <row r="15" spans="1:27" ht="13.5">
      <c r="A15" s="23" t="s">
        <v>40</v>
      </c>
      <c r="B15" s="29"/>
      <c r="C15" s="6">
        <v>233782</v>
      </c>
      <c r="D15" s="6"/>
      <c r="E15" s="7">
        <v>90016</v>
      </c>
      <c r="F15" s="8">
        <v>90016</v>
      </c>
      <c r="G15" s="8"/>
      <c r="H15" s="8">
        <v>207</v>
      </c>
      <c r="I15" s="8"/>
      <c r="J15" s="8">
        <v>207</v>
      </c>
      <c r="K15" s="8">
        <v>165</v>
      </c>
      <c r="L15" s="8"/>
      <c r="M15" s="8"/>
      <c r="N15" s="8">
        <v>165</v>
      </c>
      <c r="O15" s="8">
        <v>311</v>
      </c>
      <c r="P15" s="8"/>
      <c r="Q15" s="8"/>
      <c r="R15" s="8">
        <v>311</v>
      </c>
      <c r="S15" s="8"/>
      <c r="T15" s="8"/>
      <c r="U15" s="8"/>
      <c r="V15" s="8"/>
      <c r="W15" s="8">
        <v>683</v>
      </c>
      <c r="X15" s="8">
        <v>67509</v>
      </c>
      <c r="Y15" s="8">
        <v>-66826</v>
      </c>
      <c r="Z15" s="2">
        <v>-98.99</v>
      </c>
      <c r="AA15" s="6">
        <v>90016</v>
      </c>
    </row>
    <row r="16" spans="1:27" ht="13.5">
      <c r="A16" s="23" t="s">
        <v>41</v>
      </c>
      <c r="B16" s="29"/>
      <c r="C16" s="6">
        <v>3010629</v>
      </c>
      <c r="D16" s="6"/>
      <c r="E16" s="7">
        <v>1903941</v>
      </c>
      <c r="F16" s="8">
        <v>1903941</v>
      </c>
      <c r="G16" s="8"/>
      <c r="H16" s="8"/>
      <c r="I16" s="8">
        <v>408794</v>
      </c>
      <c r="J16" s="8">
        <v>408794</v>
      </c>
      <c r="K16" s="8"/>
      <c r="L16" s="8">
        <v>500605</v>
      </c>
      <c r="M16" s="8">
        <v>4771</v>
      </c>
      <c r="N16" s="8">
        <v>505376</v>
      </c>
      <c r="O16" s="8">
        <v>388347</v>
      </c>
      <c r="P16" s="8">
        <v>229458</v>
      </c>
      <c r="Q16" s="8">
        <v>78590</v>
      </c>
      <c r="R16" s="8">
        <v>696395</v>
      </c>
      <c r="S16" s="8"/>
      <c r="T16" s="8"/>
      <c r="U16" s="8"/>
      <c r="V16" s="8"/>
      <c r="W16" s="8">
        <v>1610565</v>
      </c>
      <c r="X16" s="8">
        <v>1427958</v>
      </c>
      <c r="Y16" s="8">
        <v>182607</v>
      </c>
      <c r="Z16" s="2">
        <v>12.79</v>
      </c>
      <c r="AA16" s="6">
        <v>1903941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138527300</v>
      </c>
      <c r="D18" s="6"/>
      <c r="E18" s="7">
        <v>149939000</v>
      </c>
      <c r="F18" s="8">
        <v>149939000</v>
      </c>
      <c r="G18" s="8"/>
      <c r="H18" s="8"/>
      <c r="I18" s="8">
        <v>48066000</v>
      </c>
      <c r="J18" s="8">
        <v>48066000</v>
      </c>
      <c r="K18" s="8"/>
      <c r="L18" s="8"/>
      <c r="M18" s="8"/>
      <c r="N18" s="8"/>
      <c r="O18" s="8">
        <v>38453000</v>
      </c>
      <c r="P18" s="8"/>
      <c r="Q18" s="8"/>
      <c r="R18" s="8">
        <v>38453000</v>
      </c>
      <c r="S18" s="8"/>
      <c r="T18" s="8"/>
      <c r="U18" s="8"/>
      <c r="V18" s="8"/>
      <c r="W18" s="8">
        <v>86519000</v>
      </c>
      <c r="X18" s="8">
        <v>112454253</v>
      </c>
      <c r="Y18" s="8">
        <v>-25935253</v>
      </c>
      <c r="Z18" s="2">
        <v>-23.06</v>
      </c>
      <c r="AA18" s="6">
        <v>149939000</v>
      </c>
    </row>
    <row r="19" spans="1:27" ht="13.5">
      <c r="A19" s="23" t="s">
        <v>44</v>
      </c>
      <c r="B19" s="29"/>
      <c r="C19" s="6">
        <v>2611926</v>
      </c>
      <c r="D19" s="6"/>
      <c r="E19" s="7">
        <v>1252571</v>
      </c>
      <c r="F19" s="26">
        <v>1252571</v>
      </c>
      <c r="G19" s="26">
        <v>3957</v>
      </c>
      <c r="H19" s="26">
        <v>9054</v>
      </c>
      <c r="I19" s="26">
        <v>7003</v>
      </c>
      <c r="J19" s="26">
        <v>20014</v>
      </c>
      <c r="K19" s="26">
        <v>10617</v>
      </c>
      <c r="L19" s="26">
        <v>3017536</v>
      </c>
      <c r="M19" s="26">
        <v>6050</v>
      </c>
      <c r="N19" s="26">
        <v>3034203</v>
      </c>
      <c r="O19" s="26">
        <v>20692</v>
      </c>
      <c r="P19" s="26">
        <v>23411</v>
      </c>
      <c r="Q19" s="26">
        <v>3992</v>
      </c>
      <c r="R19" s="26">
        <v>48095</v>
      </c>
      <c r="S19" s="26"/>
      <c r="T19" s="26"/>
      <c r="U19" s="26"/>
      <c r="V19" s="26"/>
      <c r="W19" s="26">
        <v>3102312</v>
      </c>
      <c r="X19" s="26">
        <v>939429</v>
      </c>
      <c r="Y19" s="26">
        <v>2162883</v>
      </c>
      <c r="Z19" s="27">
        <v>230.23</v>
      </c>
      <c r="AA19" s="28">
        <v>1252571</v>
      </c>
    </row>
    <row r="20" spans="1:27" ht="13.5">
      <c r="A20" s="23" t="s">
        <v>45</v>
      </c>
      <c r="B20" s="29"/>
      <c r="C20" s="6">
        <v>256900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228110190</v>
      </c>
      <c r="D21" s="33">
        <f t="shared" si="0"/>
        <v>0</v>
      </c>
      <c r="E21" s="34">
        <f t="shared" si="0"/>
        <v>224901159</v>
      </c>
      <c r="F21" s="35">
        <f t="shared" si="0"/>
        <v>224901159</v>
      </c>
      <c r="G21" s="35">
        <f t="shared" si="0"/>
        <v>4951602</v>
      </c>
      <c r="H21" s="35">
        <f t="shared" si="0"/>
        <v>8413019</v>
      </c>
      <c r="I21" s="35">
        <f t="shared" si="0"/>
        <v>57687411</v>
      </c>
      <c r="J21" s="35">
        <f t="shared" si="0"/>
        <v>71052032</v>
      </c>
      <c r="K21" s="35">
        <f t="shared" si="0"/>
        <v>7773994</v>
      </c>
      <c r="L21" s="35">
        <f t="shared" si="0"/>
        <v>11748925</v>
      </c>
      <c r="M21" s="35">
        <f t="shared" si="0"/>
        <v>6081765</v>
      </c>
      <c r="N21" s="35">
        <f t="shared" si="0"/>
        <v>25604684</v>
      </c>
      <c r="O21" s="35">
        <f t="shared" si="0"/>
        <v>47535441</v>
      </c>
      <c r="P21" s="35">
        <f t="shared" si="0"/>
        <v>10463500</v>
      </c>
      <c r="Q21" s="35">
        <f t="shared" si="0"/>
        <v>8776830</v>
      </c>
      <c r="R21" s="35">
        <f t="shared" si="0"/>
        <v>66775771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163432487</v>
      </c>
      <c r="X21" s="35">
        <f t="shared" si="0"/>
        <v>168675867</v>
      </c>
      <c r="Y21" s="35">
        <f t="shared" si="0"/>
        <v>-5243380</v>
      </c>
      <c r="Z21" s="36">
        <f>+IF(X21&lt;&gt;0,+(Y21/X21)*100,0)</f>
        <v>-3.1085537565370864</v>
      </c>
      <c r="AA21" s="33">
        <f>SUM(AA5:AA20)</f>
        <v>224901159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93114472</v>
      </c>
      <c r="D24" s="6"/>
      <c r="E24" s="7">
        <v>84427161</v>
      </c>
      <c r="F24" s="8">
        <v>84427161</v>
      </c>
      <c r="G24" s="8">
        <v>6881221</v>
      </c>
      <c r="H24" s="8">
        <v>8824311</v>
      </c>
      <c r="I24" s="8">
        <v>7335175</v>
      </c>
      <c r="J24" s="8">
        <v>23040707</v>
      </c>
      <c r="K24" s="8">
        <v>6771736</v>
      </c>
      <c r="L24" s="8">
        <v>6700422</v>
      </c>
      <c r="M24" s="8">
        <v>7806098</v>
      </c>
      <c r="N24" s="8">
        <v>21278256</v>
      </c>
      <c r="O24" s="8">
        <v>7657390</v>
      </c>
      <c r="P24" s="8">
        <v>6816040</v>
      </c>
      <c r="Q24" s="8">
        <v>8901748</v>
      </c>
      <c r="R24" s="8">
        <v>23375178</v>
      </c>
      <c r="S24" s="8"/>
      <c r="T24" s="8"/>
      <c r="U24" s="8"/>
      <c r="V24" s="8"/>
      <c r="W24" s="8">
        <v>67694141</v>
      </c>
      <c r="X24" s="8">
        <v>63320445</v>
      </c>
      <c r="Y24" s="8">
        <v>4373696</v>
      </c>
      <c r="Z24" s="2">
        <v>6.91</v>
      </c>
      <c r="AA24" s="6">
        <v>84427161</v>
      </c>
    </row>
    <row r="25" spans="1:27" ht="13.5">
      <c r="A25" s="25" t="s">
        <v>49</v>
      </c>
      <c r="B25" s="24"/>
      <c r="C25" s="6">
        <v>12560029</v>
      </c>
      <c r="D25" s="6"/>
      <c r="E25" s="7">
        <v>10075870</v>
      </c>
      <c r="F25" s="8">
        <v>10075870</v>
      </c>
      <c r="G25" s="8">
        <v>863594</v>
      </c>
      <c r="H25" s="8">
        <v>871758</v>
      </c>
      <c r="I25" s="8">
        <v>888647</v>
      </c>
      <c r="J25" s="8">
        <v>2623999</v>
      </c>
      <c r="K25" s="8">
        <v>922075</v>
      </c>
      <c r="L25" s="8">
        <v>917075</v>
      </c>
      <c r="M25" s="8">
        <v>907405</v>
      </c>
      <c r="N25" s="8">
        <v>2746555</v>
      </c>
      <c r="O25" s="8">
        <v>922405</v>
      </c>
      <c r="P25" s="8">
        <v>927405</v>
      </c>
      <c r="Q25" s="8">
        <v>922705</v>
      </c>
      <c r="R25" s="8">
        <v>2772515</v>
      </c>
      <c r="S25" s="8"/>
      <c r="T25" s="8"/>
      <c r="U25" s="8"/>
      <c r="V25" s="8"/>
      <c r="W25" s="8">
        <v>8143069</v>
      </c>
      <c r="X25" s="8">
        <v>7556904</v>
      </c>
      <c r="Y25" s="8">
        <v>586165</v>
      </c>
      <c r="Z25" s="2">
        <v>7.76</v>
      </c>
      <c r="AA25" s="6">
        <v>10075870</v>
      </c>
    </row>
    <row r="26" spans="1:27" ht="13.5">
      <c r="A26" s="25" t="s">
        <v>50</v>
      </c>
      <c r="B26" s="24"/>
      <c r="C26" s="6">
        <v>591</v>
      </c>
      <c r="D26" s="6"/>
      <c r="E26" s="7">
        <v>55368967</v>
      </c>
      <c r="F26" s="8">
        <v>55368967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41526729</v>
      </c>
      <c r="Y26" s="8">
        <v>-41526729</v>
      </c>
      <c r="Z26" s="2">
        <v>-100</v>
      </c>
      <c r="AA26" s="6">
        <v>55368967</v>
      </c>
    </row>
    <row r="27" spans="1:27" ht="13.5">
      <c r="A27" s="25" t="s">
        <v>51</v>
      </c>
      <c r="B27" s="24"/>
      <c r="C27" s="6">
        <v>29619696</v>
      </c>
      <c r="D27" s="6"/>
      <c r="E27" s="7">
        <v>27425946</v>
      </c>
      <c r="F27" s="8">
        <v>27425946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20569464</v>
      </c>
      <c r="Y27" s="8">
        <v>-20569464</v>
      </c>
      <c r="Z27" s="2">
        <v>-100</v>
      </c>
      <c r="AA27" s="6">
        <v>27425946</v>
      </c>
    </row>
    <row r="28" spans="1:27" ht="13.5">
      <c r="A28" s="25" t="s">
        <v>52</v>
      </c>
      <c r="B28" s="24"/>
      <c r="C28" s="6">
        <v>530731</v>
      </c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>
        <v>35934259</v>
      </c>
      <c r="D29" s="6"/>
      <c r="E29" s="7">
        <v>42422384</v>
      </c>
      <c r="F29" s="8">
        <v>42422384</v>
      </c>
      <c r="G29" s="8"/>
      <c r="H29" s="8"/>
      <c r="I29" s="8"/>
      <c r="J29" s="8"/>
      <c r="K29" s="8">
        <v>2689628</v>
      </c>
      <c r="L29" s="8"/>
      <c r="M29" s="8"/>
      <c r="N29" s="8">
        <v>2689628</v>
      </c>
      <c r="O29" s="8">
        <v>13725256</v>
      </c>
      <c r="P29" s="8">
        <v>89954</v>
      </c>
      <c r="Q29" s="8">
        <v>9367872</v>
      </c>
      <c r="R29" s="8">
        <v>23183082</v>
      </c>
      <c r="S29" s="8"/>
      <c r="T29" s="8"/>
      <c r="U29" s="8"/>
      <c r="V29" s="8"/>
      <c r="W29" s="8">
        <v>25872710</v>
      </c>
      <c r="X29" s="8">
        <v>31816791</v>
      </c>
      <c r="Y29" s="8">
        <v>-5944081</v>
      </c>
      <c r="Z29" s="2">
        <v>-18.68</v>
      </c>
      <c r="AA29" s="6">
        <v>42422384</v>
      </c>
    </row>
    <row r="30" spans="1:27" ht="13.5">
      <c r="A30" s="25" t="s">
        <v>54</v>
      </c>
      <c r="B30" s="24"/>
      <c r="C30" s="6">
        <v>779503</v>
      </c>
      <c r="D30" s="6"/>
      <c r="E30" s="7">
        <v>259491</v>
      </c>
      <c r="F30" s="8">
        <v>259491</v>
      </c>
      <c r="G30" s="8"/>
      <c r="H30" s="8"/>
      <c r="I30" s="8">
        <v>110580</v>
      </c>
      <c r="J30" s="8">
        <v>110580</v>
      </c>
      <c r="K30" s="8">
        <v>57896</v>
      </c>
      <c r="L30" s="8"/>
      <c r="M30" s="8"/>
      <c r="N30" s="8">
        <v>57896</v>
      </c>
      <c r="O30" s="8">
        <v>39361</v>
      </c>
      <c r="P30" s="8"/>
      <c r="Q30" s="8"/>
      <c r="R30" s="8">
        <v>39361</v>
      </c>
      <c r="S30" s="8"/>
      <c r="T30" s="8"/>
      <c r="U30" s="8"/>
      <c r="V30" s="8"/>
      <c r="W30" s="8">
        <v>207837</v>
      </c>
      <c r="X30" s="8">
        <v>194625</v>
      </c>
      <c r="Y30" s="8">
        <v>13212</v>
      </c>
      <c r="Z30" s="2">
        <v>6.79</v>
      </c>
      <c r="AA30" s="6">
        <v>259491</v>
      </c>
    </row>
    <row r="31" spans="1:27" ht="13.5">
      <c r="A31" s="25" t="s">
        <v>55</v>
      </c>
      <c r="B31" s="24"/>
      <c r="C31" s="6">
        <v>35805931</v>
      </c>
      <c r="D31" s="6"/>
      <c r="E31" s="7">
        <v>25084602</v>
      </c>
      <c r="F31" s="8">
        <v>25084602</v>
      </c>
      <c r="G31" s="8"/>
      <c r="H31" s="8">
        <v>1926053</v>
      </c>
      <c r="I31" s="8">
        <v>603218</v>
      </c>
      <c r="J31" s="8">
        <v>2529271</v>
      </c>
      <c r="K31" s="8">
        <v>377928</v>
      </c>
      <c r="L31" s="8">
        <v>258462</v>
      </c>
      <c r="M31" s="8">
        <v>40000</v>
      </c>
      <c r="N31" s="8">
        <v>676390</v>
      </c>
      <c r="O31" s="8">
        <v>4313766</v>
      </c>
      <c r="P31" s="8">
        <v>73821</v>
      </c>
      <c r="Q31" s="8">
        <v>754872</v>
      </c>
      <c r="R31" s="8">
        <v>5142459</v>
      </c>
      <c r="S31" s="8"/>
      <c r="T31" s="8"/>
      <c r="U31" s="8"/>
      <c r="V31" s="8"/>
      <c r="W31" s="8">
        <v>8348120</v>
      </c>
      <c r="X31" s="8">
        <v>18813438</v>
      </c>
      <c r="Y31" s="8">
        <v>-10465318</v>
      </c>
      <c r="Z31" s="2">
        <v>-55.63</v>
      </c>
      <c r="AA31" s="6">
        <v>25084602</v>
      </c>
    </row>
    <row r="32" spans="1:27" ht="13.5">
      <c r="A32" s="25" t="s">
        <v>43</v>
      </c>
      <c r="B32" s="24"/>
      <c r="C32" s="6">
        <v>136820</v>
      </c>
      <c r="D32" s="6"/>
      <c r="E32" s="7">
        <v>100000</v>
      </c>
      <c r="F32" s="8">
        <v>100000</v>
      </c>
      <c r="G32" s="8"/>
      <c r="H32" s="8"/>
      <c r="I32" s="8">
        <v>713429</v>
      </c>
      <c r="J32" s="8">
        <v>713429</v>
      </c>
      <c r="K32" s="8"/>
      <c r="L32" s="8">
        <v>-656381</v>
      </c>
      <c r="M32" s="8"/>
      <c r="N32" s="8">
        <v>-656381</v>
      </c>
      <c r="O32" s="8">
        <v>1024015</v>
      </c>
      <c r="P32" s="8">
        <v>235011</v>
      </c>
      <c r="Q32" s="8"/>
      <c r="R32" s="8">
        <v>1259026</v>
      </c>
      <c r="S32" s="8"/>
      <c r="T32" s="8"/>
      <c r="U32" s="8"/>
      <c r="V32" s="8"/>
      <c r="W32" s="8">
        <v>1316074</v>
      </c>
      <c r="X32" s="8">
        <v>74997</v>
      </c>
      <c r="Y32" s="8">
        <v>1241077</v>
      </c>
      <c r="Z32" s="2">
        <v>1654.84</v>
      </c>
      <c r="AA32" s="6">
        <v>100000</v>
      </c>
    </row>
    <row r="33" spans="1:27" ht="13.5">
      <c r="A33" s="25" t="s">
        <v>56</v>
      </c>
      <c r="B33" s="24"/>
      <c r="C33" s="6">
        <v>30835021</v>
      </c>
      <c r="D33" s="6"/>
      <c r="E33" s="7">
        <v>12775297</v>
      </c>
      <c r="F33" s="8">
        <v>12775297</v>
      </c>
      <c r="G33" s="8">
        <v>-3478</v>
      </c>
      <c r="H33" s="8">
        <v>1409773</v>
      </c>
      <c r="I33" s="8">
        <v>1064869</v>
      </c>
      <c r="J33" s="8">
        <v>2471164</v>
      </c>
      <c r="K33" s="8">
        <v>1404383</v>
      </c>
      <c r="L33" s="8">
        <v>1138108</v>
      </c>
      <c r="M33" s="8">
        <v>13110</v>
      </c>
      <c r="N33" s="8">
        <v>2555601</v>
      </c>
      <c r="O33" s="8">
        <v>5995192</v>
      </c>
      <c r="P33" s="8">
        <v>744823</v>
      </c>
      <c r="Q33" s="8">
        <v>313216</v>
      </c>
      <c r="R33" s="8">
        <v>7053231</v>
      </c>
      <c r="S33" s="8"/>
      <c r="T33" s="8"/>
      <c r="U33" s="8"/>
      <c r="V33" s="8"/>
      <c r="W33" s="8">
        <v>12079996</v>
      </c>
      <c r="X33" s="8">
        <v>9581472</v>
      </c>
      <c r="Y33" s="8">
        <v>2498524</v>
      </c>
      <c r="Z33" s="2">
        <v>26.08</v>
      </c>
      <c r="AA33" s="6">
        <v>12775297</v>
      </c>
    </row>
    <row r="34" spans="1:27" ht="13.5">
      <c r="A34" s="23" t="s">
        <v>57</v>
      </c>
      <c r="B34" s="29"/>
      <c r="C34" s="6">
        <v>34362905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273679958</v>
      </c>
      <c r="D35" s="33">
        <f>SUM(D24:D34)</f>
        <v>0</v>
      </c>
      <c r="E35" s="34">
        <f t="shared" si="1"/>
        <v>257939718</v>
      </c>
      <c r="F35" s="35">
        <f t="shared" si="1"/>
        <v>257939718</v>
      </c>
      <c r="G35" s="35">
        <f t="shared" si="1"/>
        <v>7741337</v>
      </c>
      <c r="H35" s="35">
        <f t="shared" si="1"/>
        <v>13031895</v>
      </c>
      <c r="I35" s="35">
        <f t="shared" si="1"/>
        <v>10715918</v>
      </c>
      <c r="J35" s="35">
        <f t="shared" si="1"/>
        <v>31489150</v>
      </c>
      <c r="K35" s="35">
        <f t="shared" si="1"/>
        <v>12223646</v>
      </c>
      <c r="L35" s="35">
        <f t="shared" si="1"/>
        <v>8357686</v>
      </c>
      <c r="M35" s="35">
        <f t="shared" si="1"/>
        <v>8766613</v>
      </c>
      <c r="N35" s="35">
        <f t="shared" si="1"/>
        <v>29347945</v>
      </c>
      <c r="O35" s="35">
        <f t="shared" si="1"/>
        <v>33677385</v>
      </c>
      <c r="P35" s="35">
        <f t="shared" si="1"/>
        <v>8887054</v>
      </c>
      <c r="Q35" s="35">
        <f t="shared" si="1"/>
        <v>20260413</v>
      </c>
      <c r="R35" s="35">
        <f t="shared" si="1"/>
        <v>62824852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123661947</v>
      </c>
      <c r="X35" s="35">
        <f t="shared" si="1"/>
        <v>193454865</v>
      </c>
      <c r="Y35" s="35">
        <f t="shared" si="1"/>
        <v>-69792918</v>
      </c>
      <c r="Z35" s="36">
        <f>+IF(X35&lt;&gt;0,+(Y35/X35)*100,0)</f>
        <v>-36.077106667749085</v>
      </c>
      <c r="AA35" s="33">
        <f>SUM(AA24:AA34)</f>
        <v>257939718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-45569768</v>
      </c>
      <c r="D37" s="46">
        <f>+D21-D35</f>
        <v>0</v>
      </c>
      <c r="E37" s="47">
        <f t="shared" si="2"/>
        <v>-33038559</v>
      </c>
      <c r="F37" s="48">
        <f t="shared" si="2"/>
        <v>-33038559</v>
      </c>
      <c r="G37" s="48">
        <f t="shared" si="2"/>
        <v>-2789735</v>
      </c>
      <c r="H37" s="48">
        <f t="shared" si="2"/>
        <v>-4618876</v>
      </c>
      <c r="I37" s="48">
        <f t="shared" si="2"/>
        <v>46971493</v>
      </c>
      <c r="J37" s="48">
        <f t="shared" si="2"/>
        <v>39562882</v>
      </c>
      <c r="K37" s="48">
        <f t="shared" si="2"/>
        <v>-4449652</v>
      </c>
      <c r="L37" s="48">
        <f t="shared" si="2"/>
        <v>3391239</v>
      </c>
      <c r="M37" s="48">
        <f t="shared" si="2"/>
        <v>-2684848</v>
      </c>
      <c r="N37" s="48">
        <f t="shared" si="2"/>
        <v>-3743261</v>
      </c>
      <c r="O37" s="48">
        <f t="shared" si="2"/>
        <v>13858056</v>
      </c>
      <c r="P37" s="48">
        <f t="shared" si="2"/>
        <v>1576446</v>
      </c>
      <c r="Q37" s="48">
        <f t="shared" si="2"/>
        <v>-11483583</v>
      </c>
      <c r="R37" s="48">
        <f t="shared" si="2"/>
        <v>3950919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39770540</v>
      </c>
      <c r="X37" s="48">
        <f>IF(F21=F35,0,X21-X35)</f>
        <v>-24778998</v>
      </c>
      <c r="Y37" s="48">
        <f t="shared" si="2"/>
        <v>64549538</v>
      </c>
      <c r="Z37" s="49">
        <f>+IF(X37&lt;&gt;0,+(Y37/X37)*100,0)</f>
        <v>-260.5010016950645</v>
      </c>
      <c r="AA37" s="46">
        <f>+AA21-AA35</f>
        <v>-33038559</v>
      </c>
    </row>
    <row r="38" spans="1:27" ht="22.5" customHeight="1">
      <c r="A38" s="50" t="s">
        <v>60</v>
      </c>
      <c r="B38" s="29"/>
      <c r="C38" s="6"/>
      <c r="D38" s="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2"/>
      <c r="AA38" s="6"/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-45569768</v>
      </c>
      <c r="D41" s="56">
        <f>SUM(D37:D40)</f>
        <v>0</v>
      </c>
      <c r="E41" s="57">
        <f t="shared" si="3"/>
        <v>-33038559</v>
      </c>
      <c r="F41" s="58">
        <f t="shared" si="3"/>
        <v>-33038559</v>
      </c>
      <c r="G41" s="58">
        <f t="shared" si="3"/>
        <v>-2789735</v>
      </c>
      <c r="H41" s="58">
        <f t="shared" si="3"/>
        <v>-4618876</v>
      </c>
      <c r="I41" s="58">
        <f t="shared" si="3"/>
        <v>46971493</v>
      </c>
      <c r="J41" s="58">
        <f t="shared" si="3"/>
        <v>39562882</v>
      </c>
      <c r="K41" s="58">
        <f t="shared" si="3"/>
        <v>-4449652</v>
      </c>
      <c r="L41" s="58">
        <f t="shared" si="3"/>
        <v>3391239</v>
      </c>
      <c r="M41" s="58">
        <f t="shared" si="3"/>
        <v>-2684848</v>
      </c>
      <c r="N41" s="58">
        <f t="shared" si="3"/>
        <v>-3743261</v>
      </c>
      <c r="O41" s="58">
        <f t="shared" si="3"/>
        <v>13858056</v>
      </c>
      <c r="P41" s="58">
        <f t="shared" si="3"/>
        <v>1576446</v>
      </c>
      <c r="Q41" s="58">
        <f t="shared" si="3"/>
        <v>-11483583</v>
      </c>
      <c r="R41" s="58">
        <f t="shared" si="3"/>
        <v>3950919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39770540</v>
      </c>
      <c r="X41" s="58">
        <f t="shared" si="3"/>
        <v>-24778998</v>
      </c>
      <c r="Y41" s="58">
        <f t="shared" si="3"/>
        <v>64549538</v>
      </c>
      <c r="Z41" s="59">
        <f>+IF(X41&lt;&gt;0,+(Y41/X41)*100,0)</f>
        <v>-260.5010016950645</v>
      </c>
      <c r="AA41" s="56">
        <f>SUM(AA37:AA40)</f>
        <v>-33038559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-45569768</v>
      </c>
      <c r="D43" s="64">
        <f>+D41-D42</f>
        <v>0</v>
      </c>
      <c r="E43" s="65">
        <f t="shared" si="4"/>
        <v>-33038559</v>
      </c>
      <c r="F43" s="66">
        <f t="shared" si="4"/>
        <v>-33038559</v>
      </c>
      <c r="G43" s="66">
        <f t="shared" si="4"/>
        <v>-2789735</v>
      </c>
      <c r="H43" s="66">
        <f t="shared" si="4"/>
        <v>-4618876</v>
      </c>
      <c r="I43" s="66">
        <f t="shared" si="4"/>
        <v>46971493</v>
      </c>
      <c r="J43" s="66">
        <f t="shared" si="4"/>
        <v>39562882</v>
      </c>
      <c r="K43" s="66">
        <f t="shared" si="4"/>
        <v>-4449652</v>
      </c>
      <c r="L43" s="66">
        <f t="shared" si="4"/>
        <v>3391239</v>
      </c>
      <c r="M43" s="66">
        <f t="shared" si="4"/>
        <v>-2684848</v>
      </c>
      <c r="N43" s="66">
        <f t="shared" si="4"/>
        <v>-3743261</v>
      </c>
      <c r="O43" s="66">
        <f t="shared" si="4"/>
        <v>13858056</v>
      </c>
      <c r="P43" s="66">
        <f t="shared" si="4"/>
        <v>1576446</v>
      </c>
      <c r="Q43" s="66">
        <f t="shared" si="4"/>
        <v>-11483583</v>
      </c>
      <c r="R43" s="66">
        <f t="shared" si="4"/>
        <v>3950919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39770540</v>
      </c>
      <c r="X43" s="66">
        <f t="shared" si="4"/>
        <v>-24778998</v>
      </c>
      <c r="Y43" s="66">
        <f t="shared" si="4"/>
        <v>64549538</v>
      </c>
      <c r="Z43" s="67">
        <f>+IF(X43&lt;&gt;0,+(Y43/X43)*100,0)</f>
        <v>-260.5010016950645</v>
      </c>
      <c r="AA43" s="64">
        <f>+AA41-AA42</f>
        <v>-33038559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-45569768</v>
      </c>
      <c r="D45" s="56">
        <f>SUM(D43:D44)</f>
        <v>0</v>
      </c>
      <c r="E45" s="57">
        <f t="shared" si="5"/>
        <v>-33038559</v>
      </c>
      <c r="F45" s="58">
        <f t="shared" si="5"/>
        <v>-33038559</v>
      </c>
      <c r="G45" s="58">
        <f t="shared" si="5"/>
        <v>-2789735</v>
      </c>
      <c r="H45" s="58">
        <f t="shared" si="5"/>
        <v>-4618876</v>
      </c>
      <c r="I45" s="58">
        <f t="shared" si="5"/>
        <v>46971493</v>
      </c>
      <c r="J45" s="58">
        <f t="shared" si="5"/>
        <v>39562882</v>
      </c>
      <c r="K45" s="58">
        <f t="shared" si="5"/>
        <v>-4449652</v>
      </c>
      <c r="L45" s="58">
        <f t="shared" si="5"/>
        <v>3391239</v>
      </c>
      <c r="M45" s="58">
        <f t="shared" si="5"/>
        <v>-2684848</v>
      </c>
      <c r="N45" s="58">
        <f t="shared" si="5"/>
        <v>-3743261</v>
      </c>
      <c r="O45" s="58">
        <f t="shared" si="5"/>
        <v>13858056</v>
      </c>
      <c r="P45" s="58">
        <f t="shared" si="5"/>
        <v>1576446</v>
      </c>
      <c r="Q45" s="58">
        <f t="shared" si="5"/>
        <v>-11483583</v>
      </c>
      <c r="R45" s="58">
        <f t="shared" si="5"/>
        <v>3950919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39770540</v>
      </c>
      <c r="X45" s="58">
        <f t="shared" si="5"/>
        <v>-24778998</v>
      </c>
      <c r="Y45" s="58">
        <f t="shared" si="5"/>
        <v>64549538</v>
      </c>
      <c r="Z45" s="59">
        <f>+IF(X45&lt;&gt;0,+(Y45/X45)*100,0)</f>
        <v>-260.5010016950645</v>
      </c>
      <c r="AA45" s="56">
        <f>SUM(AA43:AA44)</f>
        <v>-33038559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-45569768</v>
      </c>
      <c r="D47" s="71">
        <f>SUM(D45:D46)</f>
        <v>0</v>
      </c>
      <c r="E47" s="72">
        <f t="shared" si="6"/>
        <v>-33038559</v>
      </c>
      <c r="F47" s="73">
        <f t="shared" si="6"/>
        <v>-33038559</v>
      </c>
      <c r="G47" s="73">
        <f t="shared" si="6"/>
        <v>-2789735</v>
      </c>
      <c r="H47" s="74">
        <f t="shared" si="6"/>
        <v>-4618876</v>
      </c>
      <c r="I47" s="74">
        <f t="shared" si="6"/>
        <v>46971493</v>
      </c>
      <c r="J47" s="74">
        <f t="shared" si="6"/>
        <v>39562882</v>
      </c>
      <c r="K47" s="74">
        <f t="shared" si="6"/>
        <v>-4449652</v>
      </c>
      <c r="L47" s="74">
        <f t="shared" si="6"/>
        <v>3391239</v>
      </c>
      <c r="M47" s="73">
        <f t="shared" si="6"/>
        <v>-2684848</v>
      </c>
      <c r="N47" s="73">
        <f t="shared" si="6"/>
        <v>-3743261</v>
      </c>
      <c r="O47" s="74">
        <f t="shared" si="6"/>
        <v>13858056</v>
      </c>
      <c r="P47" s="74">
        <f t="shared" si="6"/>
        <v>1576446</v>
      </c>
      <c r="Q47" s="74">
        <f t="shared" si="6"/>
        <v>-11483583</v>
      </c>
      <c r="R47" s="74">
        <f t="shared" si="6"/>
        <v>3950919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39770540</v>
      </c>
      <c r="X47" s="74">
        <f t="shared" si="6"/>
        <v>-24778998</v>
      </c>
      <c r="Y47" s="74">
        <f t="shared" si="6"/>
        <v>64549538</v>
      </c>
      <c r="Z47" s="75">
        <f>+IF(X47&lt;&gt;0,+(Y47/X47)*100,0)</f>
        <v>-260.5010016950645</v>
      </c>
      <c r="AA47" s="76">
        <f>SUM(AA45:AA46)</f>
        <v>-33038559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2020-05-19T20:03:02Z</dcterms:created>
  <dcterms:modified xsi:type="dcterms:W3CDTF">2020-05-19T20:04:15Z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